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4\"/>
    </mc:Choice>
  </mc:AlternateContent>
  <bookViews>
    <workbookView xWindow="0" yWindow="0" windowWidth="28800" windowHeight="14100"/>
  </bookViews>
  <sheets>
    <sheet name="RW_oeko_Lö_V" sheetId="2" r:id="rId1"/>
    <sheet name="Tabelle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3" l="1"/>
  <c r="M31" i="3" s="1"/>
  <c r="J29" i="3"/>
  <c r="I29" i="3"/>
  <c r="H29" i="3"/>
  <c r="G29" i="3"/>
  <c r="E29" i="3"/>
  <c r="D29" i="3"/>
  <c r="C29" i="3"/>
  <c r="J28" i="3"/>
  <c r="I28" i="3"/>
  <c r="H28" i="3"/>
  <c r="G28" i="3"/>
  <c r="E28" i="3"/>
  <c r="D28" i="3"/>
  <c r="C28" i="3"/>
  <c r="K27" i="3"/>
  <c r="F27" i="3"/>
  <c r="M27" i="3" s="1"/>
  <c r="K26" i="3"/>
  <c r="F26" i="3"/>
  <c r="M26" i="3" s="1"/>
  <c r="M25" i="3"/>
  <c r="K25" i="3"/>
  <c r="F25" i="3"/>
  <c r="M24" i="3"/>
  <c r="K24" i="3"/>
  <c r="F24" i="3"/>
  <c r="K23" i="3"/>
  <c r="F23" i="3"/>
  <c r="L23" i="3" s="1"/>
  <c r="M23" i="3"/>
  <c r="K22" i="3"/>
  <c r="F22" i="3"/>
  <c r="L22" i="3" s="1"/>
  <c r="M22" i="3"/>
  <c r="K21" i="3"/>
  <c r="F21" i="3"/>
  <c r="M21" i="3"/>
  <c r="K20" i="3"/>
  <c r="F20" i="3"/>
  <c r="L20" i="3" s="1"/>
  <c r="M20" i="3"/>
  <c r="K19" i="3"/>
  <c r="L19" i="3" s="1"/>
  <c r="F19" i="3"/>
  <c r="M19" i="3"/>
  <c r="K18" i="3"/>
  <c r="L18" i="3" s="1"/>
  <c r="F18" i="3"/>
  <c r="M18" i="3"/>
  <c r="K17" i="3"/>
  <c r="F17" i="3"/>
  <c r="L17" i="3" s="1"/>
  <c r="K16" i="3"/>
  <c r="F16" i="3"/>
  <c r="L16" i="3" s="1"/>
  <c r="M16" i="3"/>
  <c r="K15" i="3"/>
  <c r="K29" i="3" s="1"/>
  <c r="F15" i="3"/>
  <c r="M15" i="3"/>
  <c r="L21" i="3" l="1"/>
  <c r="M17" i="3"/>
  <c r="M29" i="3" s="1"/>
  <c r="F29" i="3"/>
  <c r="L15" i="3"/>
  <c r="L29" i="3" s="1"/>
</calcChain>
</file>

<file path=xl/sharedStrings.xml><?xml version="1.0" encoding="utf-8"?>
<sst xmlns="http://schemas.openxmlformats.org/spreadsheetml/2006/main" count="169" uniqueCount="69">
  <si>
    <t>Mittel</t>
  </si>
  <si>
    <t>Sorte</t>
  </si>
  <si>
    <t>Mittel (B)</t>
  </si>
  <si>
    <t>GD 5 %</t>
  </si>
  <si>
    <t>Kornertrag bei 86% TS dt/ha</t>
  </si>
  <si>
    <t>Kornerträge</t>
  </si>
  <si>
    <t>B = Sorten der Bezugsbasis</t>
  </si>
  <si>
    <t>Christgrün</t>
  </si>
  <si>
    <t>Forchheim</t>
  </si>
  <si>
    <t/>
  </si>
  <si>
    <t>Kornertrag bei 86% TS - relativ zur Bezugsbasis</t>
  </si>
  <si>
    <t>PG</t>
  </si>
  <si>
    <t>BSA-Nr.</t>
  </si>
  <si>
    <t>Züchter/Vertrieb</t>
  </si>
  <si>
    <t>VRS</t>
  </si>
  <si>
    <t>VGL</t>
  </si>
  <si>
    <t>EU</t>
  </si>
  <si>
    <t>22/23</t>
  </si>
  <si>
    <t>21-23</t>
  </si>
  <si>
    <t>Versuchsjahr 2024</t>
  </si>
  <si>
    <t>Zulassung</t>
  </si>
  <si>
    <t>A1</t>
  </si>
  <si>
    <t>A2</t>
  </si>
  <si>
    <t>A3</t>
  </si>
  <si>
    <t>A4</t>
  </si>
  <si>
    <t>A5</t>
  </si>
  <si>
    <t>A6</t>
  </si>
  <si>
    <t>A7</t>
  </si>
  <si>
    <t>Mittelsömmern</t>
  </si>
  <si>
    <t>Nossen</t>
  </si>
  <si>
    <t>n = 4</t>
  </si>
  <si>
    <t xml:space="preserve"> n = Anzahl Versuche</t>
  </si>
  <si>
    <t>n = Anzahl Versuche</t>
  </si>
  <si>
    <r>
      <t xml:space="preserve">LSV Winterroggen Öko 2024 </t>
    </r>
    <r>
      <rPr>
        <b/>
        <sz val="12"/>
        <rFont val="Arial"/>
        <family val="2"/>
      </rPr>
      <t>Sachsen, Lö-,V-Standorte, vorläufige Ergebnisse</t>
    </r>
  </si>
  <si>
    <t>Typ</t>
  </si>
  <si>
    <t>KWS Tayo</t>
  </si>
  <si>
    <t>H</t>
  </si>
  <si>
    <t>KWS</t>
  </si>
  <si>
    <t>SU Bendix</t>
  </si>
  <si>
    <t>Hybro/SU</t>
  </si>
  <si>
    <t>SU Karlsson</t>
  </si>
  <si>
    <t>Inspector</t>
  </si>
  <si>
    <t>P</t>
  </si>
  <si>
    <t>Petersen/SU</t>
  </si>
  <si>
    <t>SU Bebop</t>
  </si>
  <si>
    <t>Dankowskie Opal</t>
  </si>
  <si>
    <t>Danko</t>
  </si>
  <si>
    <t>Reflektor</t>
  </si>
  <si>
    <t>Petersen/Natur-Saaten</t>
  </si>
  <si>
    <t>Winterroggen Öko; V- / Löß- Standorte; 2021 - 2023</t>
  </si>
  <si>
    <t>absolut</t>
  </si>
  <si>
    <t>KWS Tayo (B)</t>
  </si>
  <si>
    <t>KWS Serafino (B)</t>
  </si>
  <si>
    <t>SU Bendix (B)</t>
  </si>
  <si>
    <t>Dukato (B)</t>
  </si>
  <si>
    <t>Inspector (B)</t>
  </si>
  <si>
    <t>Dankowskie Opal (B)</t>
  </si>
  <si>
    <t>Reflektor (B)</t>
  </si>
  <si>
    <t xml:space="preserve">SU Bebop </t>
  </si>
  <si>
    <t xml:space="preserve">Dankowskie Alvaro </t>
  </si>
  <si>
    <t xml:space="preserve">LOCH 01893 </t>
  </si>
  <si>
    <t xml:space="preserve">LOCH 01922 </t>
  </si>
  <si>
    <t xml:space="preserve">Amilo </t>
  </si>
  <si>
    <t xml:space="preserve">SU Popidol </t>
  </si>
  <si>
    <t>GD 5%</t>
  </si>
  <si>
    <t>Anzahl Versuche</t>
  </si>
  <si>
    <t>SU Bebop (B)</t>
  </si>
  <si>
    <t>n = 3</t>
  </si>
  <si>
    <t>LSV Winterroggen Öko 2024 Sachsen, Lö-,V-Standorte, 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</si>
</sst>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B0F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9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1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0" xfId="0" applyFont="1"/>
    <xf numFmtId="164" fontId="8" fillId="2" borderId="2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/>
    <xf numFmtId="0" fontId="8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0" fillId="0" borderId="22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0" fillId="0" borderId="22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14" fillId="0" borderId="17" xfId="0" applyFont="1" applyBorder="1" applyAlignment="1">
      <alignment vertical="center" wrapText="1"/>
    </xf>
    <xf numFmtId="0" fontId="0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/>
    <xf numFmtId="0" fontId="16" fillId="0" borderId="29" xfId="0" applyFont="1" applyBorder="1"/>
    <xf numFmtId="0" fontId="0" fillId="0" borderId="29" xfId="0" applyFont="1" applyBorder="1"/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8" xfId="0" applyFont="1" applyBorder="1" applyAlignment="1">
      <alignment wrapText="1"/>
    </xf>
    <xf numFmtId="0" fontId="3" fillId="0" borderId="28" xfId="0" applyFont="1" applyBorder="1" applyAlignment="1">
      <alignment horizontal="center" wrapText="1"/>
    </xf>
    <xf numFmtId="0" fontId="0" fillId="0" borderId="14" xfId="0" applyFont="1" applyBorder="1" applyAlignment="1">
      <alignment horizontal="left" wrapText="1"/>
    </xf>
    <xf numFmtId="0" fontId="0" fillId="0" borderId="14" xfId="0" applyFont="1" applyBorder="1" applyAlignment="1">
      <alignment horizontal="center" wrapText="1"/>
    </xf>
    <xf numFmtId="164" fontId="0" fillId="0" borderId="22" xfId="0" applyNumberFormat="1" applyFont="1" applyBorder="1" applyAlignment="1">
      <alignment horizontal="center" vertical="top"/>
    </xf>
    <xf numFmtId="164" fontId="3" fillId="0" borderId="22" xfId="0" applyNumberFormat="1" applyFont="1" applyBorder="1" applyAlignment="1">
      <alignment horizontal="center" vertical="top"/>
    </xf>
    <xf numFmtId="1" fontId="3" fillId="0" borderId="2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zoomScaleNormal="100" workbookViewId="0">
      <selection activeCell="F41" sqref="F41"/>
    </sheetView>
  </sheetViews>
  <sheetFormatPr baseColWidth="10" defaultRowHeight="14.25" x14ac:dyDescent="0.25"/>
  <cols>
    <col min="1" max="1" width="9.28515625" style="5" customWidth="1"/>
    <col min="2" max="2" width="20.85546875" style="5" customWidth="1"/>
    <col min="3" max="3" width="6.5703125" style="5" customWidth="1"/>
    <col min="4" max="5" width="10.7109375" style="5" customWidth="1"/>
    <col min="6" max="6" width="2.7109375" style="5" customWidth="1"/>
    <col min="7" max="9" width="11" style="5" customWidth="1"/>
    <col min="10" max="10" width="3.5703125" style="5" customWidth="1"/>
    <col min="11" max="16384" width="11.42578125" style="5"/>
  </cols>
  <sheetData>
    <row r="2" spans="1:9" ht="11.85" customHeight="1" x14ac:dyDescent="0.25">
      <c r="A2" s="9" t="s">
        <v>33</v>
      </c>
    </row>
    <row r="3" spans="1:9" ht="11.85" customHeight="1" x14ac:dyDescent="0.25">
      <c r="A3" s="10" t="s">
        <v>4</v>
      </c>
      <c r="B3" s="11"/>
      <c r="C3" s="11"/>
      <c r="D3" s="12"/>
      <c r="E3" s="12"/>
      <c r="F3" s="12"/>
      <c r="G3" s="56">
        <v>45512</v>
      </c>
      <c r="H3" s="56"/>
      <c r="I3" s="56"/>
    </row>
    <row r="4" spans="1:9" ht="6" customHeight="1" x14ac:dyDescent="0.25"/>
    <row r="5" spans="1:9" ht="11.25" customHeight="1" x14ac:dyDescent="0.25">
      <c r="A5" s="13"/>
      <c r="B5" s="59"/>
      <c r="C5" s="63"/>
      <c r="D5" s="80" t="s">
        <v>5</v>
      </c>
      <c r="E5" s="81"/>
      <c r="F5" s="81"/>
      <c r="G5" s="81"/>
      <c r="H5" s="81"/>
      <c r="I5" s="82"/>
    </row>
    <row r="6" spans="1:9" ht="11.25" customHeight="1" x14ac:dyDescent="0.25">
      <c r="A6" s="14"/>
      <c r="B6" s="15"/>
      <c r="C6" s="64"/>
      <c r="D6" s="55">
        <v>2022</v>
      </c>
      <c r="E6" s="55">
        <v>2023</v>
      </c>
      <c r="F6" s="55"/>
      <c r="G6" s="84" t="s">
        <v>19</v>
      </c>
      <c r="H6" s="85"/>
      <c r="I6" s="86"/>
    </row>
    <row r="7" spans="1:9" ht="11.25" customHeight="1" x14ac:dyDescent="0.25">
      <c r="A7" s="7"/>
      <c r="B7" s="34" t="s">
        <v>1</v>
      </c>
      <c r="C7" s="65" t="s">
        <v>34</v>
      </c>
      <c r="D7" s="25" t="s">
        <v>67</v>
      </c>
      <c r="E7" s="25" t="s">
        <v>30</v>
      </c>
      <c r="F7" s="4"/>
      <c r="G7" s="45" t="s">
        <v>29</v>
      </c>
      <c r="H7" s="45" t="s">
        <v>7</v>
      </c>
      <c r="I7" s="45" t="s">
        <v>8</v>
      </c>
    </row>
    <row r="8" spans="1:9" ht="11.25" customHeight="1" x14ac:dyDescent="0.25">
      <c r="A8" s="32"/>
      <c r="B8" s="60" t="s">
        <v>51</v>
      </c>
      <c r="C8" s="78" t="s">
        <v>36</v>
      </c>
      <c r="D8" s="26">
        <v>58.507399999999997</v>
      </c>
      <c r="E8" s="26">
        <v>71.624825000000001</v>
      </c>
      <c r="F8" s="27"/>
      <c r="G8" s="46">
        <v>61.825000000000003</v>
      </c>
      <c r="H8" s="46">
        <v>64.7</v>
      </c>
      <c r="I8" s="46">
        <v>54.024999999999999</v>
      </c>
    </row>
    <row r="9" spans="1:9" ht="11.25" customHeight="1" x14ac:dyDescent="0.25">
      <c r="A9" s="33"/>
      <c r="B9" s="60" t="s">
        <v>53</v>
      </c>
      <c r="C9" s="78" t="s">
        <v>36</v>
      </c>
      <c r="D9" s="26">
        <v>60.859100000000005</v>
      </c>
      <c r="E9" s="26">
        <v>68.201599999999999</v>
      </c>
      <c r="F9" s="27"/>
      <c r="G9" s="46">
        <v>60.975000000000001</v>
      </c>
      <c r="H9" s="46">
        <v>60</v>
      </c>
      <c r="I9" s="46">
        <v>56.1</v>
      </c>
    </row>
    <row r="10" spans="1:9" ht="11.25" customHeight="1" x14ac:dyDescent="0.25">
      <c r="A10" s="33"/>
      <c r="B10" s="60" t="s">
        <v>40</v>
      </c>
      <c r="C10" s="78" t="s">
        <v>36</v>
      </c>
      <c r="D10" s="26"/>
      <c r="E10" s="26"/>
      <c r="F10" s="27"/>
      <c r="G10" s="46">
        <v>61.95</v>
      </c>
      <c r="H10" s="46">
        <v>62.35</v>
      </c>
      <c r="I10" s="46">
        <v>57.1</v>
      </c>
    </row>
    <row r="11" spans="1:9" ht="11.25" customHeight="1" x14ac:dyDescent="0.25">
      <c r="A11" s="33"/>
      <c r="B11" s="60" t="s">
        <v>55</v>
      </c>
      <c r="C11" s="78" t="s">
        <v>42</v>
      </c>
      <c r="D11" s="31">
        <v>47.679166666666674</v>
      </c>
      <c r="E11" s="31">
        <v>56.070800000000006</v>
      </c>
      <c r="F11" s="8"/>
      <c r="G11" s="47">
        <v>48.15</v>
      </c>
      <c r="H11" s="46">
        <v>50.125</v>
      </c>
      <c r="I11" s="47">
        <v>43.475000000000001</v>
      </c>
    </row>
    <row r="12" spans="1:9" ht="11.25" customHeight="1" x14ac:dyDescent="0.25">
      <c r="A12" s="33"/>
      <c r="B12" s="60" t="s">
        <v>66</v>
      </c>
      <c r="C12" s="78" t="s">
        <v>42</v>
      </c>
      <c r="D12" s="31">
        <v>48.203499999999998</v>
      </c>
      <c r="E12" s="31">
        <v>62.605899999999998</v>
      </c>
      <c r="F12" s="8"/>
      <c r="G12" s="47">
        <v>51.3</v>
      </c>
      <c r="H12" s="46">
        <v>53.3</v>
      </c>
      <c r="I12" s="47">
        <v>44.8</v>
      </c>
    </row>
    <row r="13" spans="1:9" ht="11.25" customHeight="1" x14ac:dyDescent="0.25">
      <c r="A13" s="33"/>
      <c r="B13" s="60" t="s">
        <v>56</v>
      </c>
      <c r="C13" s="78" t="s">
        <v>42</v>
      </c>
      <c r="D13" s="31">
        <v>46.773099999999999</v>
      </c>
      <c r="E13" s="31">
        <v>56.951149999999998</v>
      </c>
      <c r="F13" s="8"/>
      <c r="G13" s="47">
        <v>47.725000000000001</v>
      </c>
      <c r="H13" s="46">
        <v>49.325000000000003</v>
      </c>
      <c r="I13" s="47">
        <v>44.774999999999999</v>
      </c>
    </row>
    <row r="14" spans="1:9" ht="11.25" customHeight="1" x14ac:dyDescent="0.25">
      <c r="A14" s="33"/>
      <c r="B14" s="60" t="s">
        <v>57</v>
      </c>
      <c r="C14" s="78" t="s">
        <v>42</v>
      </c>
      <c r="D14" s="26">
        <v>45.871900000000004</v>
      </c>
      <c r="E14" s="26">
        <v>59.314900000000002</v>
      </c>
      <c r="F14" s="27"/>
      <c r="G14" s="46">
        <v>45.3</v>
      </c>
      <c r="H14" s="46">
        <v>50.075000000000003</v>
      </c>
      <c r="I14" s="46">
        <v>40.700000000000003</v>
      </c>
    </row>
    <row r="15" spans="1:9" ht="11.25" customHeight="1" x14ac:dyDescent="0.25">
      <c r="A15" s="17"/>
      <c r="B15" s="35" t="s">
        <v>0</v>
      </c>
      <c r="C15" s="79"/>
      <c r="D15" s="29"/>
      <c r="E15" s="29"/>
      <c r="F15" s="29"/>
      <c r="G15" s="29">
        <v>53.88928571428572</v>
      </c>
      <c r="H15" s="29">
        <v>55.696428571428569</v>
      </c>
      <c r="I15" s="29">
        <v>48.710714285714282</v>
      </c>
    </row>
    <row r="16" spans="1:9" ht="11.25" customHeight="1" x14ac:dyDescent="0.25">
      <c r="A16" s="18"/>
      <c r="B16" s="61" t="s">
        <v>2</v>
      </c>
      <c r="C16" s="79"/>
      <c r="D16" s="29">
        <v>51.315694444444439</v>
      </c>
      <c r="E16" s="29">
        <v>62.461529166666672</v>
      </c>
      <c r="F16" s="29"/>
      <c r="G16" s="29">
        <v>52.545833333333341</v>
      </c>
      <c r="H16" s="29">
        <v>54.587499999999999</v>
      </c>
      <c r="I16" s="29">
        <v>47.3125</v>
      </c>
    </row>
    <row r="17" spans="1:9" ht="11.25" customHeight="1" x14ac:dyDescent="0.25">
      <c r="A17" s="19"/>
      <c r="B17" s="61" t="s">
        <v>3</v>
      </c>
      <c r="C17" s="79"/>
      <c r="D17" s="39"/>
      <c r="E17" s="39"/>
      <c r="F17" s="39"/>
      <c r="G17" s="29">
        <v>3.05</v>
      </c>
      <c r="H17" s="29">
        <v>4.95</v>
      </c>
      <c r="I17" s="29">
        <v>4.86810761</v>
      </c>
    </row>
    <row r="18" spans="1:9" ht="11.25" customHeight="1" x14ac:dyDescent="0.25">
      <c r="A18" s="20"/>
      <c r="B18" s="21" t="s">
        <v>6</v>
      </c>
      <c r="C18" s="21"/>
      <c r="E18" s="22" t="s">
        <v>31</v>
      </c>
      <c r="F18" s="3"/>
      <c r="G18" s="3"/>
      <c r="H18" s="3"/>
    </row>
    <row r="19" spans="1:9" ht="11.25" customHeight="1" x14ac:dyDescent="0.25">
      <c r="B19" s="42"/>
      <c r="C19" s="42"/>
      <c r="D19" s="43"/>
    </row>
    <row r="20" spans="1:9" ht="11.25" customHeight="1" x14ac:dyDescent="0.25">
      <c r="B20" s="23"/>
      <c r="C20" s="23"/>
    </row>
    <row r="21" spans="1:9" ht="11.25" customHeight="1" x14ac:dyDescent="0.25">
      <c r="A21" s="9" t="s">
        <v>68</v>
      </c>
      <c r="B21" s="24"/>
      <c r="C21" s="24"/>
      <c r="D21" s="9"/>
      <c r="E21" s="9"/>
      <c r="F21" s="9"/>
    </row>
    <row r="22" spans="1:9" ht="11.1" customHeight="1" x14ac:dyDescent="0.25">
      <c r="A22" s="10" t="s">
        <v>10</v>
      </c>
      <c r="B22" s="24"/>
      <c r="C22" s="24"/>
      <c r="D22" s="9"/>
      <c r="E22" s="9"/>
      <c r="F22" s="9"/>
      <c r="G22" s="56">
        <v>45512</v>
      </c>
      <c r="H22" s="56"/>
      <c r="I22" s="56"/>
    </row>
    <row r="23" spans="1:9" ht="11.1" customHeight="1" x14ac:dyDescent="0.25"/>
    <row r="24" spans="1:9" ht="12" customHeight="1" x14ac:dyDescent="0.25">
      <c r="A24" s="36"/>
      <c r="B24" s="37"/>
      <c r="C24" s="63"/>
      <c r="D24" s="80" t="s">
        <v>5</v>
      </c>
      <c r="E24" s="81"/>
      <c r="F24" s="81"/>
      <c r="G24" s="81"/>
      <c r="H24" s="81"/>
      <c r="I24" s="82"/>
    </row>
    <row r="25" spans="1:9" ht="12" customHeight="1" x14ac:dyDescent="0.25">
      <c r="A25" s="14"/>
      <c r="B25" s="15"/>
      <c r="C25" s="64"/>
      <c r="D25" s="55">
        <v>2022</v>
      </c>
      <c r="E25" s="55">
        <v>2023</v>
      </c>
      <c r="F25" s="55"/>
      <c r="G25" s="84" t="s">
        <v>19</v>
      </c>
      <c r="H25" s="85"/>
      <c r="I25" s="86"/>
    </row>
    <row r="26" spans="1:9" ht="12" customHeight="1" x14ac:dyDescent="0.25">
      <c r="A26" s="7"/>
      <c r="B26" s="1" t="s">
        <v>1</v>
      </c>
      <c r="C26" s="65" t="s">
        <v>34</v>
      </c>
      <c r="D26" s="55" t="s">
        <v>67</v>
      </c>
      <c r="E26" s="55" t="s">
        <v>30</v>
      </c>
      <c r="F26" s="4"/>
      <c r="G26" s="45" t="s">
        <v>29</v>
      </c>
      <c r="H26" s="45" t="s">
        <v>7</v>
      </c>
      <c r="I26" s="45" t="s">
        <v>8</v>
      </c>
    </row>
    <row r="27" spans="1:9" ht="12" customHeight="1" x14ac:dyDescent="0.25">
      <c r="A27" s="16"/>
      <c r="B27" s="6" t="s">
        <v>51</v>
      </c>
      <c r="C27" s="78" t="s">
        <v>36</v>
      </c>
      <c r="D27" s="30">
        <v>114.01463165102727</v>
      </c>
      <c r="E27" s="30">
        <v>114.67030339408251</v>
      </c>
      <c r="F27" s="30"/>
      <c r="G27" s="48">
        <v>117.65918642454997</v>
      </c>
      <c r="H27" s="48">
        <v>118.52530341195329</v>
      </c>
      <c r="I27" s="48">
        <v>114.18758256274768</v>
      </c>
    </row>
    <row r="28" spans="1:9" ht="11.45" customHeight="1" x14ac:dyDescent="0.25">
      <c r="A28" s="17"/>
      <c r="B28" s="6" t="s">
        <v>53</v>
      </c>
      <c r="C28" s="78" t="s">
        <v>36</v>
      </c>
      <c r="D28" s="30">
        <v>118.59744013770967</v>
      </c>
      <c r="E28" s="30">
        <v>109.18976994305893</v>
      </c>
      <c r="F28" s="30"/>
      <c r="G28" s="48">
        <v>116.04155102688128</v>
      </c>
      <c r="H28" s="48">
        <v>109.91527364323335</v>
      </c>
      <c r="I28" s="48">
        <v>118.57331571994716</v>
      </c>
    </row>
    <row r="29" spans="1:9" ht="11.45" customHeight="1" x14ac:dyDescent="0.25">
      <c r="A29" s="17"/>
      <c r="B29" s="6" t="s">
        <v>40</v>
      </c>
      <c r="C29" s="78" t="s">
        <v>36</v>
      </c>
      <c r="D29" s="30" t="s">
        <v>9</v>
      </c>
      <c r="E29" s="30" t="s">
        <v>9</v>
      </c>
      <c r="F29" s="30"/>
      <c r="G29" s="48">
        <v>117.89707398303067</v>
      </c>
      <c r="H29" s="48">
        <v>114.22028852759331</v>
      </c>
      <c r="I29" s="48">
        <v>120.68692206076619</v>
      </c>
    </row>
    <row r="30" spans="1:9" ht="11.45" customHeight="1" x14ac:dyDescent="0.25">
      <c r="A30" s="17"/>
      <c r="B30" s="6" t="s">
        <v>55</v>
      </c>
      <c r="C30" s="78" t="s">
        <v>42</v>
      </c>
      <c r="D30" s="30">
        <v>92.913419925136637</v>
      </c>
      <c r="E30" s="30">
        <v>89.768535525900703</v>
      </c>
      <c r="F30" s="30"/>
      <c r="G30" s="48">
        <v>91.634287526762336</v>
      </c>
      <c r="H30" s="48">
        <v>91.82505152278452</v>
      </c>
      <c r="I30" s="48">
        <v>91.889035667106995</v>
      </c>
    </row>
    <row r="31" spans="1:9" ht="11.45" customHeight="1" x14ac:dyDescent="0.25">
      <c r="A31" s="17"/>
      <c r="B31" s="6" t="s">
        <v>66</v>
      </c>
      <c r="C31" s="78" t="s">
        <v>42</v>
      </c>
      <c r="D31" s="30">
        <v>93.935199595098979</v>
      </c>
      <c r="E31" s="30">
        <v>100.23113560500272</v>
      </c>
      <c r="F31" s="30"/>
      <c r="G31" s="48">
        <v>97.629054000475762</v>
      </c>
      <c r="H31" s="48">
        <v>97.641401419738955</v>
      </c>
      <c r="I31" s="48">
        <v>94.689564068692206</v>
      </c>
    </row>
    <row r="32" spans="1:9" ht="11.45" customHeight="1" x14ac:dyDescent="0.25">
      <c r="A32" s="17"/>
      <c r="B32" s="6" t="s">
        <v>56</v>
      </c>
      <c r="C32" s="78" t="s">
        <v>42</v>
      </c>
      <c r="D32" s="30">
        <v>91.147748279305944</v>
      </c>
      <c r="E32" s="30">
        <v>91.177963075538415</v>
      </c>
      <c r="F32" s="30"/>
      <c r="G32" s="48">
        <v>90.825469827927989</v>
      </c>
      <c r="H32" s="48">
        <v>90.359514540874756</v>
      </c>
      <c r="I32" s="48">
        <v>94.636723910171725</v>
      </c>
    </row>
    <row r="33" spans="1:9" ht="11.45" customHeight="1" x14ac:dyDescent="0.25">
      <c r="A33" s="17"/>
      <c r="B33" s="6" t="s">
        <v>57</v>
      </c>
      <c r="C33" s="78" t="s">
        <v>42</v>
      </c>
      <c r="D33" s="30">
        <v>89.391560411721571</v>
      </c>
      <c r="E33" s="30">
        <v>94.962292456416662</v>
      </c>
      <c r="F33" s="30"/>
      <c r="G33" s="48">
        <v>86.210451193402577</v>
      </c>
      <c r="H33" s="48">
        <v>91.733455461415176</v>
      </c>
      <c r="I33" s="48">
        <v>86.02377807133422</v>
      </c>
    </row>
    <row r="34" spans="1:9" ht="11.45" customHeight="1" x14ac:dyDescent="0.25">
      <c r="A34" s="18"/>
      <c r="B34" s="2" t="s">
        <v>2</v>
      </c>
      <c r="C34" s="62"/>
      <c r="D34" s="28">
        <v>51.315694444444439</v>
      </c>
      <c r="E34" s="28">
        <v>62.461529166666672</v>
      </c>
      <c r="F34" s="28"/>
      <c r="G34" s="28">
        <v>52.545833333333341</v>
      </c>
      <c r="H34" s="28">
        <v>54.587499999999999</v>
      </c>
      <c r="I34" s="28">
        <v>47.3125</v>
      </c>
    </row>
    <row r="35" spans="1:9" ht="11.45" customHeight="1" x14ac:dyDescent="0.25">
      <c r="A35" s="19"/>
      <c r="B35" s="2" t="s">
        <v>3</v>
      </c>
      <c r="C35" s="62"/>
      <c r="D35" s="28"/>
      <c r="E35" s="28"/>
      <c r="F35" s="28"/>
      <c r="G35" s="29">
        <v>5.8044564269288701</v>
      </c>
      <c r="H35" s="29">
        <v>9.0680100755667521</v>
      </c>
      <c r="I35" s="29">
        <v>10.289263112285337</v>
      </c>
    </row>
    <row r="36" spans="1:9" ht="11.45" customHeight="1" x14ac:dyDescent="0.25">
      <c r="B36" s="21" t="s">
        <v>6</v>
      </c>
      <c r="C36" s="83"/>
      <c r="E36" s="22" t="s">
        <v>32</v>
      </c>
    </row>
    <row r="37" spans="1:9" ht="11.45" customHeight="1" x14ac:dyDescent="0.25">
      <c r="B37" s="21"/>
      <c r="C37" s="21"/>
    </row>
    <row r="38" spans="1:9" ht="12" customHeight="1" x14ac:dyDescent="0.25"/>
    <row r="39" spans="1:9" ht="12" customHeight="1" x14ac:dyDescent="0.25"/>
    <row r="40" spans="1:9" ht="12" customHeight="1" x14ac:dyDescent="0.25"/>
  </sheetData>
  <mergeCells count="2">
    <mergeCell ref="G6:I6"/>
    <mergeCell ref="G25:I25"/>
  </mergeCells>
  <pageMargins left="0.70866141732283472" right="0.70866141732283472" top="0.78740157480314965" bottom="0.19685039370078741" header="0" footer="0.31496062992125984"/>
  <pageSetup paperSize="9" scale="97" orientation="landscape" r:id="rId1"/>
  <headerFooter>
    <oddHeader>&amp;C&amp;"-,Fett"&amp;12Sächsisches Landesamt für Umwelt, Landwirtschaft und Geologie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A15" sqref="A15:K27"/>
    </sheetView>
  </sheetViews>
  <sheetFormatPr baseColWidth="10" defaultRowHeight="15" x14ac:dyDescent="0.25"/>
  <sheetData>
    <row r="1" spans="1:17" ht="26.25" thickBot="1" x14ac:dyDescent="0.3">
      <c r="A1" s="49" t="s">
        <v>11</v>
      </c>
      <c r="B1" s="40"/>
      <c r="C1" s="40" t="s">
        <v>1</v>
      </c>
      <c r="D1" s="40" t="s">
        <v>34</v>
      </c>
      <c r="E1" s="41" t="s">
        <v>12</v>
      </c>
      <c r="F1" s="40" t="s">
        <v>20</v>
      </c>
      <c r="G1" s="40" t="s">
        <v>13</v>
      </c>
    </row>
    <row r="2" spans="1:17" ht="15.75" thickBot="1" x14ac:dyDescent="0.3">
      <c r="A2" s="57" t="s">
        <v>21</v>
      </c>
      <c r="B2" s="50" t="s">
        <v>14</v>
      </c>
      <c r="C2" s="50" t="s">
        <v>35</v>
      </c>
      <c r="D2" s="50" t="s">
        <v>36</v>
      </c>
      <c r="E2" s="50">
        <v>1644</v>
      </c>
      <c r="F2" s="50">
        <v>2020</v>
      </c>
      <c r="G2" s="50" t="s">
        <v>37</v>
      </c>
    </row>
    <row r="3" spans="1:17" ht="15.75" thickBot="1" x14ac:dyDescent="0.3">
      <c r="A3" s="57" t="s">
        <v>22</v>
      </c>
      <c r="B3" s="50"/>
      <c r="C3" s="50" t="s">
        <v>38</v>
      </c>
      <c r="D3" s="50" t="s">
        <v>36</v>
      </c>
      <c r="E3" s="50">
        <v>1362</v>
      </c>
      <c r="F3" s="50">
        <v>2014</v>
      </c>
      <c r="G3" s="50" t="s">
        <v>39</v>
      </c>
    </row>
    <row r="4" spans="1:17" ht="15.75" thickBot="1" x14ac:dyDescent="0.3">
      <c r="A4" s="57" t="s">
        <v>23</v>
      </c>
      <c r="B4" s="50" t="s">
        <v>15</v>
      </c>
      <c r="C4" s="50" t="s">
        <v>40</v>
      </c>
      <c r="D4" s="50" t="s">
        <v>36</v>
      </c>
      <c r="E4" s="50">
        <v>1869</v>
      </c>
      <c r="F4" s="50">
        <v>2023</v>
      </c>
      <c r="G4" s="50" t="s">
        <v>39</v>
      </c>
    </row>
    <row r="5" spans="1:17" ht="15.75" thickBot="1" x14ac:dyDescent="0.3">
      <c r="A5" s="57" t="s">
        <v>24</v>
      </c>
      <c r="B5" s="50" t="s">
        <v>14</v>
      </c>
      <c r="C5" s="50" t="s">
        <v>41</v>
      </c>
      <c r="D5" s="50" t="s">
        <v>42</v>
      </c>
      <c r="E5" s="50">
        <v>1299</v>
      </c>
      <c r="F5" s="50">
        <v>2013</v>
      </c>
      <c r="G5" s="50" t="s">
        <v>43</v>
      </c>
    </row>
    <row r="6" spans="1:17" ht="15.75" thickBot="1" x14ac:dyDescent="0.3">
      <c r="A6" s="57" t="s">
        <v>25</v>
      </c>
      <c r="B6" s="50"/>
      <c r="C6" s="50" t="s">
        <v>44</v>
      </c>
      <c r="D6" s="50" t="s">
        <v>42</v>
      </c>
      <c r="E6" s="50">
        <v>1726</v>
      </c>
      <c r="F6" s="50">
        <v>2021</v>
      </c>
      <c r="G6" s="50" t="s">
        <v>39</v>
      </c>
    </row>
    <row r="7" spans="1:17" ht="26.25" thickBot="1" x14ac:dyDescent="0.3">
      <c r="A7" s="57" t="s">
        <v>26</v>
      </c>
      <c r="B7" s="50"/>
      <c r="C7" s="50" t="s">
        <v>45</v>
      </c>
      <c r="D7" s="50" t="s">
        <v>42</v>
      </c>
      <c r="E7" s="50">
        <v>1636</v>
      </c>
      <c r="F7" s="50" t="s">
        <v>16</v>
      </c>
      <c r="G7" s="50" t="s">
        <v>46</v>
      </c>
    </row>
    <row r="8" spans="1:17" ht="26.25" thickBot="1" x14ac:dyDescent="0.3">
      <c r="A8" s="57" t="s">
        <v>27</v>
      </c>
      <c r="B8" s="50"/>
      <c r="C8" s="50" t="s">
        <v>47</v>
      </c>
      <c r="D8" s="50" t="s">
        <v>42</v>
      </c>
      <c r="E8" s="50">
        <v>1517</v>
      </c>
      <c r="F8" s="50" t="s">
        <v>16</v>
      </c>
      <c r="G8" s="50" t="s">
        <v>48</v>
      </c>
    </row>
    <row r="10" spans="1:17" ht="15.75" x14ac:dyDescent="0.25">
      <c r="A10" s="44" t="s">
        <v>49</v>
      </c>
      <c r="B10" s="44"/>
      <c r="C10" s="38"/>
      <c r="D10" s="38"/>
      <c r="E10" s="38"/>
      <c r="F10" s="66"/>
      <c r="G10" s="38"/>
      <c r="H10" s="38"/>
      <c r="I10" s="38"/>
      <c r="J10" s="66"/>
      <c r="K10" s="38"/>
      <c r="L10" s="38"/>
      <c r="M10" s="38"/>
      <c r="N10" s="38"/>
      <c r="O10" s="66"/>
      <c r="P10" s="38"/>
      <c r="Q10" s="38"/>
    </row>
    <row r="11" spans="1:17" ht="15.75" x14ac:dyDescent="0.25">
      <c r="A11" s="44" t="s">
        <v>4</v>
      </c>
      <c r="B11" s="44"/>
      <c r="C11" s="38"/>
      <c r="D11" s="38"/>
      <c r="E11" s="38"/>
      <c r="F11" s="66"/>
      <c r="G11" s="38"/>
      <c r="H11" s="38"/>
      <c r="I11" s="38"/>
      <c r="J11" s="66"/>
      <c r="K11" s="38"/>
      <c r="L11" s="38"/>
      <c r="M11" s="38"/>
      <c r="N11" s="38"/>
      <c r="O11" s="66"/>
      <c r="P11" s="38"/>
      <c r="Q11" s="38"/>
    </row>
    <row r="12" spans="1:17" x14ac:dyDescent="0.25">
      <c r="A12" s="38"/>
      <c r="B12" s="38"/>
      <c r="C12" s="38"/>
      <c r="D12" s="38"/>
      <c r="E12" s="38"/>
      <c r="F12" s="66"/>
      <c r="G12" s="38"/>
      <c r="H12" s="38"/>
      <c r="I12" s="38"/>
      <c r="J12" s="66"/>
      <c r="K12" s="38"/>
      <c r="L12" s="38"/>
      <c r="M12" s="38"/>
      <c r="N12" s="38"/>
      <c r="O12" s="66"/>
      <c r="P12" s="38"/>
      <c r="Q12" s="38"/>
    </row>
    <row r="13" spans="1:17" x14ac:dyDescent="0.25">
      <c r="A13" s="67" t="s">
        <v>50</v>
      </c>
      <c r="B13" s="68"/>
      <c r="C13" s="87">
        <v>2022</v>
      </c>
      <c r="D13" s="88"/>
      <c r="E13" s="88"/>
      <c r="F13" s="89"/>
      <c r="G13" s="87">
        <v>2023</v>
      </c>
      <c r="H13" s="88"/>
      <c r="I13" s="88"/>
      <c r="J13" s="88"/>
      <c r="K13" s="89"/>
      <c r="L13" s="69" t="s">
        <v>17</v>
      </c>
      <c r="M13" s="70" t="s">
        <v>18</v>
      </c>
    </row>
    <row r="14" spans="1:17" ht="29.25" x14ac:dyDescent="0.25">
      <c r="A14" s="71" t="s">
        <v>1</v>
      </c>
      <c r="B14" s="72" t="s">
        <v>34</v>
      </c>
      <c r="C14" s="51" t="s">
        <v>8</v>
      </c>
      <c r="D14" s="51" t="s">
        <v>28</v>
      </c>
      <c r="E14" s="51" t="s">
        <v>29</v>
      </c>
      <c r="F14" s="52" t="s">
        <v>0</v>
      </c>
      <c r="G14" s="51" t="s">
        <v>7</v>
      </c>
      <c r="H14" s="51" t="s">
        <v>8</v>
      </c>
      <c r="I14" s="51" t="s">
        <v>28</v>
      </c>
      <c r="J14" s="51" t="s">
        <v>29</v>
      </c>
      <c r="K14" s="52" t="s">
        <v>0</v>
      </c>
      <c r="L14" s="52" t="s">
        <v>0</v>
      </c>
      <c r="M14" s="52" t="s">
        <v>0</v>
      </c>
    </row>
    <row r="15" spans="1:17" ht="30" x14ac:dyDescent="0.25">
      <c r="A15" s="73" t="s">
        <v>51</v>
      </c>
      <c r="B15" s="74" t="s">
        <v>36</v>
      </c>
      <c r="C15" s="75">
        <v>58.4</v>
      </c>
      <c r="D15" s="75">
        <v>73.292199999999994</v>
      </c>
      <c r="E15" s="75">
        <v>43.83</v>
      </c>
      <c r="F15" s="76">
        <f>IF(C15&lt;&gt;"",AVERAGE(C15:E15),"")</f>
        <v>58.507399999999997</v>
      </c>
      <c r="G15" s="75">
        <v>48.6</v>
      </c>
      <c r="H15" s="75">
        <v>68.400000000000006</v>
      </c>
      <c r="I15" s="75">
        <v>96.169300000000007</v>
      </c>
      <c r="J15" s="75">
        <v>73.33</v>
      </c>
      <c r="K15" s="76">
        <f>IF(G15&lt;&gt;"",AVERAGE(G15:J15),"")</f>
        <v>71.624825000000001</v>
      </c>
      <c r="L15" s="76">
        <f>IF(F15&lt;&gt;"",IF(K15&lt;&gt;"",AVERAGE(C15:E15,G15:J15),""),"")</f>
        <v>66.003071428571431</v>
      </c>
      <c r="M15" s="76" t="e">
        <f>IF(#REF!&lt;&gt;"",IF(F15&lt;&gt;"",IF(K15&lt;&gt;"",AVERAGE(#REF!,C15:E15,G15:J15),""),""),"")</f>
        <v>#REF!</v>
      </c>
    </row>
    <row r="16" spans="1:17" ht="30" x14ac:dyDescent="0.25">
      <c r="A16" s="53" t="s">
        <v>52</v>
      </c>
      <c r="B16" s="58" t="s">
        <v>36</v>
      </c>
      <c r="C16" s="75">
        <v>60.22</v>
      </c>
      <c r="D16" s="75">
        <v>65.984099999999998</v>
      </c>
      <c r="E16" s="75">
        <v>45.43</v>
      </c>
      <c r="F16" s="76">
        <f t="shared" ref="F16:F27" si="0">IF(C16&lt;&gt;"",AVERAGE(C16:E16),"")</f>
        <v>57.211366666666663</v>
      </c>
      <c r="G16" s="75">
        <v>51.7</v>
      </c>
      <c r="H16" s="75">
        <v>78.05</v>
      </c>
      <c r="I16" s="75">
        <v>98.456400000000002</v>
      </c>
      <c r="J16" s="75">
        <v>76.819999999999993</v>
      </c>
      <c r="K16" s="76">
        <f t="shared" ref="K16:K27" si="1">IF(G16&lt;&gt;"",AVERAGE(G16:J16),"")</f>
        <v>76.256599999999992</v>
      </c>
      <c r="L16" s="76">
        <f t="shared" ref="L16:L23" si="2">IF(F16&lt;&gt;"",IF(K16&lt;&gt;"",AVERAGE(C16:E16,G16:J16),""),"")</f>
        <v>68.094357142857149</v>
      </c>
      <c r="M16" s="76" t="e">
        <f>IF(#REF!&lt;&gt;"",IF(F16&lt;&gt;"",IF(K16&lt;&gt;"",AVERAGE(#REF!,C16:E16,G16:J16),""),""),"")</f>
        <v>#REF!</v>
      </c>
    </row>
    <row r="17" spans="1:13" ht="30" x14ac:dyDescent="0.25">
      <c r="A17" s="53" t="s">
        <v>53</v>
      </c>
      <c r="B17" s="58" t="s">
        <v>36</v>
      </c>
      <c r="C17" s="75">
        <v>59.2</v>
      </c>
      <c r="D17" s="75">
        <v>76.4773</v>
      </c>
      <c r="E17" s="75">
        <v>46.9</v>
      </c>
      <c r="F17" s="76">
        <f t="shared" si="0"/>
        <v>60.859100000000005</v>
      </c>
      <c r="G17" s="75">
        <v>46.3</v>
      </c>
      <c r="H17" s="75">
        <v>72.099999999999994</v>
      </c>
      <c r="I17" s="75">
        <v>87.106399999999994</v>
      </c>
      <c r="J17" s="75">
        <v>67.3</v>
      </c>
      <c r="K17" s="76">
        <f t="shared" si="1"/>
        <v>68.201599999999999</v>
      </c>
      <c r="L17" s="76">
        <f t="shared" si="2"/>
        <v>65.054814285714286</v>
      </c>
      <c r="M17" s="76" t="e">
        <f>IF(#REF!&lt;&gt;"",IF(F17&lt;&gt;"",IF(K17&lt;&gt;"",AVERAGE(#REF!,C17:E17,G17:J17),""),""),"")</f>
        <v>#REF!</v>
      </c>
    </row>
    <row r="18" spans="1:13" x14ac:dyDescent="0.25">
      <c r="A18" s="53" t="s">
        <v>54</v>
      </c>
      <c r="B18" s="58" t="s">
        <v>42</v>
      </c>
      <c r="C18" s="75">
        <v>50.8</v>
      </c>
      <c r="D18" s="75">
        <v>60.579700000000003</v>
      </c>
      <c r="E18" s="75">
        <v>39.6</v>
      </c>
      <c r="F18" s="76">
        <f t="shared" si="0"/>
        <v>50.326566666666672</v>
      </c>
      <c r="G18" s="75">
        <v>40.049999999999997</v>
      </c>
      <c r="H18" s="75">
        <v>58.67</v>
      </c>
      <c r="I18" s="75">
        <v>75.855699999999999</v>
      </c>
      <c r="J18" s="75">
        <v>58.35</v>
      </c>
      <c r="K18" s="76">
        <f t="shared" si="1"/>
        <v>58.231424999999994</v>
      </c>
      <c r="L18" s="76">
        <f t="shared" si="2"/>
        <v>54.843628571428575</v>
      </c>
      <c r="M18" s="76" t="e">
        <f>IF(#REF!&lt;&gt;"",IF(F18&lt;&gt;"",IF(K18&lt;&gt;"",AVERAGE(#REF!,C18:E18,G18:J18),""),""),"")</f>
        <v>#REF!</v>
      </c>
    </row>
    <row r="19" spans="1:13" ht="30" x14ac:dyDescent="0.25">
      <c r="A19" s="53" t="s">
        <v>55</v>
      </c>
      <c r="B19" s="58" t="s">
        <v>42</v>
      </c>
      <c r="C19" s="75">
        <v>48.4</v>
      </c>
      <c r="D19" s="75">
        <v>55.4375</v>
      </c>
      <c r="E19" s="75">
        <v>39.200000000000003</v>
      </c>
      <c r="F19" s="76">
        <f t="shared" si="0"/>
        <v>47.679166666666674</v>
      </c>
      <c r="G19" s="75">
        <v>39.58</v>
      </c>
      <c r="H19" s="75">
        <v>58.35</v>
      </c>
      <c r="I19" s="75">
        <v>73.353200000000001</v>
      </c>
      <c r="J19" s="75">
        <v>53</v>
      </c>
      <c r="K19" s="76">
        <f t="shared" si="1"/>
        <v>56.070800000000006</v>
      </c>
      <c r="L19" s="76">
        <f t="shared" si="2"/>
        <v>52.47438571428571</v>
      </c>
      <c r="M19" s="76" t="e">
        <f>IF(#REF!&lt;&gt;"",IF(F19&lt;&gt;"",IF(K19&lt;&gt;"",AVERAGE(#REF!,C19:E19,G19:J19),""),""),"")</f>
        <v>#REF!</v>
      </c>
    </row>
    <row r="20" spans="1:13" ht="30" x14ac:dyDescent="0.25">
      <c r="A20" s="53" t="s">
        <v>56</v>
      </c>
      <c r="B20" s="58" t="s">
        <v>42</v>
      </c>
      <c r="C20" s="75">
        <v>49.68</v>
      </c>
      <c r="D20" s="75">
        <v>52.839300000000001</v>
      </c>
      <c r="E20" s="75">
        <v>37.799999999999997</v>
      </c>
      <c r="F20" s="76">
        <f t="shared" si="0"/>
        <v>46.773099999999999</v>
      </c>
      <c r="G20" s="75">
        <v>38.72</v>
      </c>
      <c r="H20" s="75">
        <v>61.55</v>
      </c>
      <c r="I20" s="75">
        <v>71.684600000000003</v>
      </c>
      <c r="J20" s="75">
        <v>55.85</v>
      </c>
      <c r="K20" s="76">
        <f t="shared" si="1"/>
        <v>56.951149999999998</v>
      </c>
      <c r="L20" s="76">
        <f t="shared" si="2"/>
        <v>52.589128571428567</v>
      </c>
      <c r="M20" s="76" t="e">
        <f>IF(#REF!&lt;&gt;"",IF(F20&lt;&gt;"",IF(K20&lt;&gt;"",AVERAGE(#REF!,C20:E20,G20:J20),""),""),"")</f>
        <v>#REF!</v>
      </c>
    </row>
    <row r="21" spans="1:13" ht="30" x14ac:dyDescent="0.25">
      <c r="A21" s="53" t="s">
        <v>57</v>
      </c>
      <c r="B21" s="58" t="s">
        <v>42</v>
      </c>
      <c r="C21" s="75">
        <v>47.85</v>
      </c>
      <c r="D21" s="75">
        <v>54.015700000000002</v>
      </c>
      <c r="E21" s="75">
        <v>35.75</v>
      </c>
      <c r="F21" s="76">
        <f t="shared" si="0"/>
        <v>45.871900000000004</v>
      </c>
      <c r="G21" s="75">
        <v>38.130000000000003</v>
      </c>
      <c r="H21" s="75">
        <v>58.55</v>
      </c>
      <c r="I21" s="75">
        <v>80.8596</v>
      </c>
      <c r="J21" s="75">
        <v>59.72</v>
      </c>
      <c r="K21" s="76">
        <f t="shared" si="1"/>
        <v>59.314900000000002</v>
      </c>
      <c r="L21" s="76">
        <f t="shared" si="2"/>
        <v>53.553614285714289</v>
      </c>
      <c r="M21" s="76" t="e">
        <f>IF(#REF!&lt;&gt;"",IF(F21&lt;&gt;"",IF(K21&lt;&gt;"",AVERAGE(#REF!,C21:E21,G21:J21),""),""),"")</f>
        <v>#REF!</v>
      </c>
    </row>
    <row r="22" spans="1:13" x14ac:dyDescent="0.25">
      <c r="A22" s="53" t="s">
        <v>58</v>
      </c>
      <c r="B22" s="58" t="s">
        <v>42</v>
      </c>
      <c r="C22" s="75">
        <v>48.18</v>
      </c>
      <c r="D22" s="75">
        <v>58.0105</v>
      </c>
      <c r="E22" s="75">
        <v>38.42</v>
      </c>
      <c r="F22" s="76">
        <f t="shared" si="0"/>
        <v>48.203499999999998</v>
      </c>
      <c r="G22" s="75">
        <v>43.58</v>
      </c>
      <c r="H22" s="75">
        <v>64.099999999999994</v>
      </c>
      <c r="I22" s="75">
        <v>76.093599999999995</v>
      </c>
      <c r="J22" s="75">
        <v>66.650000000000006</v>
      </c>
      <c r="K22" s="76">
        <f t="shared" si="1"/>
        <v>62.605899999999998</v>
      </c>
      <c r="L22" s="76">
        <f t="shared" si="2"/>
        <v>56.43344285714285</v>
      </c>
      <c r="M22" s="76" t="e">
        <f>IF(#REF!&lt;&gt;"",IF(F22&lt;&gt;"",IF(K22&lt;&gt;"",AVERAGE(#REF!,C22:E22,G22:J22),""),""),"")</f>
        <v>#REF!</v>
      </c>
    </row>
    <row r="23" spans="1:13" ht="30" x14ac:dyDescent="0.25">
      <c r="A23" s="53" t="s">
        <v>59</v>
      </c>
      <c r="B23" s="58" t="s">
        <v>42</v>
      </c>
      <c r="C23" s="75" t="s">
        <v>9</v>
      </c>
      <c r="D23" s="75" t="s">
        <v>9</v>
      </c>
      <c r="E23" s="75" t="s">
        <v>9</v>
      </c>
      <c r="F23" s="76" t="str">
        <f t="shared" si="0"/>
        <v/>
      </c>
      <c r="G23" s="75">
        <v>37.83</v>
      </c>
      <c r="H23" s="75">
        <v>53.8</v>
      </c>
      <c r="I23" s="75">
        <v>78.228200000000001</v>
      </c>
      <c r="J23" s="75">
        <v>53.22</v>
      </c>
      <c r="K23" s="76">
        <f t="shared" si="1"/>
        <v>55.769550000000002</v>
      </c>
      <c r="L23" s="76" t="str">
        <f t="shared" si="2"/>
        <v/>
      </c>
      <c r="M23" s="76" t="e">
        <f>IF(#REF!&lt;&gt;"",IF(F23&lt;&gt;"",IF(K23&lt;&gt;"",AVERAGE(#REF!,C23:E23,G23:J23),""),""),"")</f>
        <v>#REF!</v>
      </c>
    </row>
    <row r="24" spans="1:13" x14ac:dyDescent="0.25">
      <c r="A24" s="53" t="s">
        <v>60</v>
      </c>
      <c r="B24" s="58" t="s">
        <v>36</v>
      </c>
      <c r="C24" s="75" t="s">
        <v>9</v>
      </c>
      <c r="D24" s="75">
        <v>72.777699999999996</v>
      </c>
      <c r="E24" s="75">
        <v>41.68</v>
      </c>
      <c r="F24" s="76" t="str">
        <f t="shared" si="0"/>
        <v/>
      </c>
      <c r="G24" s="75" t="s">
        <v>9</v>
      </c>
      <c r="H24" s="75" t="s">
        <v>9</v>
      </c>
      <c r="I24" s="75">
        <v>94.712199999999996</v>
      </c>
      <c r="J24" s="75">
        <v>73.599999999999994</v>
      </c>
      <c r="K24" s="76" t="str">
        <f t="shared" si="1"/>
        <v/>
      </c>
      <c r="L24" s="76"/>
      <c r="M24" s="76" t="e">
        <f>IF(#REF!&lt;&gt;"",IF(F24&lt;&gt;"",IF(K24&lt;&gt;"",AVERAGE(#REF!,C24:E24,G24:J24),""),""),"")</f>
        <v>#REF!</v>
      </c>
    </row>
    <row r="25" spans="1:13" x14ac:dyDescent="0.25">
      <c r="A25" s="53" t="s">
        <v>61</v>
      </c>
      <c r="B25" s="58" t="s">
        <v>36</v>
      </c>
      <c r="C25" s="75" t="s">
        <v>9</v>
      </c>
      <c r="D25" s="75">
        <v>62.586100000000002</v>
      </c>
      <c r="E25" s="75">
        <v>41.2</v>
      </c>
      <c r="F25" s="76" t="str">
        <f t="shared" si="0"/>
        <v/>
      </c>
      <c r="G25" s="75" t="s">
        <v>9</v>
      </c>
      <c r="H25" s="75" t="s">
        <v>9</v>
      </c>
      <c r="I25" s="75">
        <v>82.405699999999996</v>
      </c>
      <c r="J25" s="75">
        <v>67.05</v>
      </c>
      <c r="K25" s="76" t="str">
        <f t="shared" si="1"/>
        <v/>
      </c>
      <c r="L25" s="76"/>
      <c r="M25" s="76" t="e">
        <f>IF(#REF!&lt;&gt;"",IF(F25&lt;&gt;"",IF(K25&lt;&gt;"",AVERAGE(#REF!,C25:E25,G25:J25),""),""),"")</f>
        <v>#REF!</v>
      </c>
    </row>
    <row r="26" spans="1:13" x14ac:dyDescent="0.25">
      <c r="A26" s="53" t="s">
        <v>62</v>
      </c>
      <c r="B26" s="58" t="s">
        <v>42</v>
      </c>
      <c r="C26" s="75">
        <v>43.58</v>
      </c>
      <c r="D26" s="75">
        <v>53.388800000000003</v>
      </c>
      <c r="E26" s="75">
        <v>38.33</v>
      </c>
      <c r="F26" s="76">
        <f t="shared" si="0"/>
        <v>45.099600000000002</v>
      </c>
      <c r="G26" s="75" t="s">
        <v>9</v>
      </c>
      <c r="H26" s="75" t="s">
        <v>9</v>
      </c>
      <c r="I26" s="75" t="s">
        <v>9</v>
      </c>
      <c r="J26" s="75" t="s">
        <v>9</v>
      </c>
      <c r="K26" s="76" t="str">
        <f t="shared" si="1"/>
        <v/>
      </c>
      <c r="L26" s="76"/>
      <c r="M26" s="76" t="e">
        <f>IF(#REF!&lt;&gt;"",IF(F26&lt;&gt;"",IF(K26&lt;&gt;"",AVERAGE(#REF!,C26:E26,G26:J26),""),""),"")</f>
        <v>#REF!</v>
      </c>
    </row>
    <row r="27" spans="1:13" x14ac:dyDescent="0.25">
      <c r="A27" s="53" t="s">
        <v>63</v>
      </c>
      <c r="B27" s="58" t="s">
        <v>42</v>
      </c>
      <c r="C27" s="75">
        <v>51.72</v>
      </c>
      <c r="D27" s="75">
        <v>63.110999999999997</v>
      </c>
      <c r="E27" s="75">
        <v>39.97</v>
      </c>
      <c r="F27" s="76">
        <f t="shared" si="0"/>
        <v>51.600333333333332</v>
      </c>
      <c r="G27" s="75" t="s">
        <v>9</v>
      </c>
      <c r="H27" s="75" t="s">
        <v>9</v>
      </c>
      <c r="I27" s="75" t="s">
        <v>9</v>
      </c>
      <c r="J27" s="75" t="s">
        <v>9</v>
      </c>
      <c r="K27" s="76" t="str">
        <f t="shared" si="1"/>
        <v/>
      </c>
      <c r="L27" s="76"/>
      <c r="M27" s="76" t="e">
        <f>IF(#REF!&lt;&gt;"",IF(F27&lt;&gt;"",IF(K27&lt;&gt;"",AVERAGE(#REF!,C27:E27,G27:J27),""),""),"")</f>
        <v>#REF!</v>
      </c>
    </row>
    <row r="28" spans="1:13" x14ac:dyDescent="0.25">
      <c r="A28" s="54" t="s">
        <v>0</v>
      </c>
      <c r="B28" s="54"/>
      <c r="C28" s="76">
        <f t="shared" ref="C28:J28" si="3">IF(C15&lt;&gt;"",AVERAGE(C15:C27),"")</f>
        <v>51.802999999999997</v>
      </c>
      <c r="D28" s="76">
        <f t="shared" si="3"/>
        <v>62.374991666666659</v>
      </c>
      <c r="E28" s="76">
        <f t="shared" si="3"/>
        <v>40.675833333333337</v>
      </c>
      <c r="F28" s="76"/>
      <c r="G28" s="76">
        <f t="shared" si="3"/>
        <v>42.721111111111114</v>
      </c>
      <c r="H28" s="76">
        <f t="shared" si="3"/>
        <v>63.72999999999999</v>
      </c>
      <c r="I28" s="76">
        <f t="shared" si="3"/>
        <v>83.174990909090923</v>
      </c>
      <c r="J28" s="76">
        <f t="shared" si="3"/>
        <v>64.080909090909088</v>
      </c>
      <c r="K28" s="76"/>
      <c r="L28" s="76"/>
      <c r="M28" s="76"/>
    </row>
    <row r="29" spans="1:13" x14ac:dyDescent="0.25">
      <c r="A29" s="54" t="s">
        <v>2</v>
      </c>
      <c r="B29" s="54"/>
      <c r="C29" s="76">
        <f t="shared" ref="C29:M29" si="4">IF(C15&lt;&gt;"",AVERAGE(C15:C21),"")</f>
        <v>53.50714285714286</v>
      </c>
      <c r="D29" s="76">
        <f t="shared" si="4"/>
        <v>62.660828571428567</v>
      </c>
      <c r="E29" s="76">
        <f t="shared" si="4"/>
        <v>41.215714285714284</v>
      </c>
      <c r="F29" s="76">
        <f t="shared" si="4"/>
        <v>52.461228571428578</v>
      </c>
      <c r="G29" s="76">
        <f t="shared" si="4"/>
        <v>43.297142857142866</v>
      </c>
      <c r="H29" s="76">
        <f t="shared" si="4"/>
        <v>65.095714285714294</v>
      </c>
      <c r="I29" s="76">
        <f t="shared" si="4"/>
        <v>83.355028571428576</v>
      </c>
      <c r="J29" s="76">
        <f t="shared" si="4"/>
        <v>63.481428571428573</v>
      </c>
      <c r="K29" s="76">
        <f t="shared" si="4"/>
        <v>63.80732857142857</v>
      </c>
      <c r="L29" s="76">
        <f t="shared" si="4"/>
        <v>58.944714285714277</v>
      </c>
      <c r="M29" s="76" t="e">
        <f t="shared" si="4"/>
        <v>#REF!</v>
      </c>
    </row>
    <row r="30" spans="1:13" x14ac:dyDescent="0.25">
      <c r="A30" s="54" t="s">
        <v>64</v>
      </c>
      <c r="B30" s="54"/>
      <c r="C30" s="76">
        <v>3.85</v>
      </c>
      <c r="D30" s="76">
        <v>7.2354805899999999</v>
      </c>
      <c r="E30" s="76">
        <v>4.5</v>
      </c>
      <c r="F30" s="76" t="s">
        <v>9</v>
      </c>
      <c r="G30" s="76">
        <v>4.2</v>
      </c>
      <c r="H30" s="76">
        <v>5.86</v>
      </c>
      <c r="I30" s="76">
        <v>6.6803869200000001</v>
      </c>
      <c r="J30" s="76">
        <v>7.8</v>
      </c>
      <c r="K30" s="76" t="s">
        <v>9</v>
      </c>
      <c r="L30" s="76" t="s">
        <v>9</v>
      </c>
      <c r="M30" s="76" t="s">
        <v>9</v>
      </c>
    </row>
    <row r="31" spans="1:13" ht="26.25" x14ac:dyDescent="0.25">
      <c r="A31" s="54" t="s">
        <v>65</v>
      </c>
      <c r="B31" s="54"/>
      <c r="C31" s="77"/>
      <c r="D31" s="77"/>
      <c r="E31" s="77"/>
      <c r="F31" s="77">
        <v>3</v>
      </c>
      <c r="G31" s="77"/>
      <c r="H31" s="77"/>
      <c r="I31" s="77"/>
      <c r="J31" s="77"/>
      <c r="K31" s="77">
        <v>4</v>
      </c>
      <c r="L31" s="77">
        <f>K31+F31</f>
        <v>7</v>
      </c>
      <c r="M31" s="77" t="e">
        <f>L31+#REF!</f>
        <v>#REF!</v>
      </c>
    </row>
  </sheetData>
  <mergeCells count="2">
    <mergeCell ref="C13:F13"/>
    <mergeCell ref="G13:K13"/>
  </mergeCells>
  <pageMargins left="0.7" right="0.7" top="0.78740157499999996" bottom="0.78740157499999996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RW_oeko_Lö_V</vt:lpstr>
      <vt:lpstr>Tabelle1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Sacher, Martin - LfULG</dc:creator>
  <cp:lastModifiedBy>Sacher, Martin - LfULG</cp:lastModifiedBy>
  <cp:lastPrinted>2024-08-08T14:48:12Z</cp:lastPrinted>
  <dcterms:created xsi:type="dcterms:W3CDTF">2020-07-29T06:30:03Z</dcterms:created>
  <dcterms:modified xsi:type="dcterms:W3CDTF">2024-08-08T14:48:21Z</dcterms:modified>
</cp:coreProperties>
</file>