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Abt2\Ref22\2_Arbeit\LC2 Testbetriebsnetz\#_AUFLAGENBUCHFÜHRUNG_Organisation\Berechnungsmodelle\Excel-Modell_Bereinigte Eigenkapitalveränderung\AKTUELL_mit Zellschutz (Internet)_jährlich aktualisieren\"/>
    </mc:Choice>
  </mc:AlternateContent>
  <bookViews>
    <workbookView xWindow="0" yWindow="0" windowWidth="14235" windowHeight="8760" tabRatio="924" activeTab="1"/>
  </bookViews>
  <sheets>
    <sheet name="Bereinigte_Eigenkapitalveränd" sheetId="4" r:id="rId1"/>
    <sheet name="Entnahmen_und_Einlagen" sheetId="6" r:id="rId2"/>
    <sheet name="Beispiel-Bereinigte_EK-Veränd." sheetId="9" r:id="rId3"/>
    <sheet name="Beispiel_Entnahmen+Einlagen" sheetId="10" r:id="rId4"/>
    <sheet name="Beispiel Investitionszuschüsse" sheetId="8" r:id="rId5"/>
    <sheet name="Beispiel Sonder-AfA" sheetId="11" r:id="rId6"/>
    <sheet name="Beispiel Investitionsabzugsbet." sheetId="12" r:id="rId7"/>
  </sheets>
  <definedNames>
    <definedName name="_xlnm.Print_Area" localSheetId="3">'Beispiel_Entnahmen+Einlagen'!$A$3:$I$31</definedName>
  </definedNames>
  <calcPr calcId="162913"/>
</workbook>
</file>

<file path=xl/calcChain.xml><?xml version="1.0" encoding="utf-8"?>
<calcChain xmlns="http://schemas.openxmlformats.org/spreadsheetml/2006/main">
  <c r="G21" i="12" l="1"/>
  <c r="H21" i="12"/>
  <c r="H27" i="12"/>
  <c r="F21" i="12"/>
  <c r="F27" i="12"/>
  <c r="G22" i="11"/>
  <c r="G28" i="11"/>
  <c r="H22" i="11"/>
  <c r="H28" i="11"/>
  <c r="F22" i="11"/>
  <c r="F28" i="11"/>
  <c r="G22" i="8"/>
  <c r="H22" i="8"/>
  <c r="H28" i="8"/>
  <c r="F22" i="8"/>
  <c r="G17" i="9"/>
  <c r="G23" i="9"/>
  <c r="H17" i="9"/>
  <c r="H23" i="9"/>
  <c r="F17" i="9"/>
  <c r="F23" i="9"/>
  <c r="H17" i="4"/>
  <c r="H23" i="4" s="1"/>
  <c r="G17" i="4"/>
  <c r="G23" i="4" s="1"/>
  <c r="I16" i="4"/>
  <c r="F17" i="4"/>
  <c r="F23" i="4" s="1"/>
  <c r="G28" i="8"/>
  <c r="F18" i="6"/>
  <c r="F22" i="4"/>
  <c r="G18" i="6"/>
  <c r="H18" i="6"/>
  <c r="G22" i="4"/>
  <c r="H22" i="4"/>
  <c r="I14" i="12"/>
  <c r="I15" i="12"/>
  <c r="I21" i="12"/>
  <c r="I16" i="12"/>
  <c r="I17" i="12"/>
  <c r="I18" i="12"/>
  <c r="I19" i="12"/>
  <c r="I20" i="12"/>
  <c r="I22" i="12"/>
  <c r="I23" i="12"/>
  <c r="I24" i="12"/>
  <c r="I26" i="12"/>
  <c r="I25" i="12"/>
  <c r="F26" i="12"/>
  <c r="G26" i="12"/>
  <c r="G27" i="12"/>
  <c r="H26" i="12"/>
  <c r="I15" i="11"/>
  <c r="I22" i="11"/>
  <c r="I16" i="11"/>
  <c r="I17" i="11"/>
  <c r="I18" i="11"/>
  <c r="I19" i="11"/>
  <c r="I20" i="11"/>
  <c r="I21" i="11"/>
  <c r="I23" i="11"/>
  <c r="I24" i="11"/>
  <c r="I25" i="11"/>
  <c r="I27" i="11"/>
  <c r="I26" i="11"/>
  <c r="F27" i="11"/>
  <c r="G27" i="11"/>
  <c r="H27" i="11"/>
  <c r="I10" i="6"/>
  <c r="E5" i="10"/>
  <c r="I10" i="10"/>
  <c r="I11" i="10"/>
  <c r="I18" i="10"/>
  <c r="I12" i="10"/>
  <c r="I13" i="10"/>
  <c r="I14" i="10"/>
  <c r="I15" i="10"/>
  <c r="I16" i="10"/>
  <c r="I17" i="10"/>
  <c r="F18" i="10"/>
  <c r="G18" i="10"/>
  <c r="H18" i="10"/>
  <c r="I22" i="10"/>
  <c r="I23" i="10"/>
  <c r="I24" i="10"/>
  <c r="I25" i="10"/>
  <c r="I26" i="10"/>
  <c r="F27" i="10"/>
  <c r="G27" i="10"/>
  <c r="H27" i="10"/>
  <c r="I10" i="9"/>
  <c r="I17" i="9"/>
  <c r="I23" i="9"/>
  <c r="I11" i="9"/>
  <c r="I12" i="9"/>
  <c r="I13" i="9"/>
  <c r="I14" i="9"/>
  <c r="I15" i="9"/>
  <c r="I16" i="9"/>
  <c r="I18" i="9"/>
  <c r="I22" i="9"/>
  <c r="I19" i="9"/>
  <c r="I20" i="9"/>
  <c r="I21" i="9"/>
  <c r="F22" i="9"/>
  <c r="G22" i="9"/>
  <c r="H22" i="9"/>
  <c r="I15" i="8"/>
  <c r="I22" i="8"/>
  <c r="I28" i="8"/>
  <c r="I16" i="8"/>
  <c r="I17" i="8"/>
  <c r="I18" i="8"/>
  <c r="I19" i="8"/>
  <c r="I20" i="8"/>
  <c r="I21" i="8"/>
  <c r="I23" i="8"/>
  <c r="I27" i="8"/>
  <c r="I24" i="8"/>
  <c r="I25" i="8"/>
  <c r="I26" i="8"/>
  <c r="F27" i="8"/>
  <c r="G27" i="8"/>
  <c r="H27" i="8"/>
  <c r="E5" i="6"/>
  <c r="I18" i="4"/>
  <c r="I10" i="4"/>
  <c r="I11" i="4"/>
  <c r="I12" i="4"/>
  <c r="I13" i="4"/>
  <c r="I14" i="4"/>
  <c r="I15" i="4"/>
  <c r="I19" i="4"/>
  <c r="I20" i="4"/>
  <c r="I21" i="4"/>
  <c r="I26" i="6"/>
  <c r="I25" i="6"/>
  <c r="I24" i="6"/>
  <c r="I23" i="6"/>
  <c r="I22" i="6"/>
  <c r="I27" i="6" s="1"/>
  <c r="I17" i="6"/>
  <c r="I16" i="6"/>
  <c r="I15" i="6"/>
  <c r="I14" i="6"/>
  <c r="I13" i="6"/>
  <c r="I12" i="6"/>
  <c r="I18" i="6" s="1"/>
  <c r="I11" i="6"/>
  <c r="H27" i="6"/>
  <c r="G27" i="6"/>
  <c r="F27" i="6"/>
  <c r="I27" i="10"/>
  <c r="I27" i="12"/>
  <c r="I28" i="11"/>
  <c r="F28" i="8"/>
  <c r="I22" i="4"/>
  <c r="I17" i="4" l="1"/>
  <c r="I23" i="4" s="1"/>
</calcChain>
</file>

<file path=xl/sharedStrings.xml><?xml version="1.0" encoding="utf-8"?>
<sst xmlns="http://schemas.openxmlformats.org/spreadsheetml/2006/main" count="382" uniqueCount="92">
  <si>
    <t>Eigenkapitalentwicklung</t>
  </si>
  <si>
    <t>Abrechnungsjahr</t>
  </si>
  <si>
    <t>-</t>
  </si>
  <si>
    <t>Zeitraumfremde Erträge</t>
  </si>
  <si>
    <t>+</t>
  </si>
  <si>
    <t>Zeitraumfremde Aufwendungen</t>
  </si>
  <si>
    <t>Investitionszulagen</t>
  </si>
  <si>
    <t xml:space="preserve">Erträge aus Auflösung Sonderposten mit Rücklageanteil                                </t>
  </si>
  <si>
    <t xml:space="preserve">Aufwand aus Einstellung Sonderposten mit Rücklageanteil                          </t>
  </si>
  <si>
    <t>Veränderung Sonderposten aufgrund von Investitionszuschüssen</t>
  </si>
  <si>
    <t>Einlagen</t>
  </si>
  <si>
    <t>Einlagen aus Privatvermögen</t>
  </si>
  <si>
    <t>=</t>
  </si>
  <si>
    <t>Bemerkungen zu den Einzelpositionen:</t>
  </si>
  <si>
    <t xml:space="preserve">Entnahmen </t>
  </si>
  <si>
    <t>Entnahmen zur Bildung von Privatvermögen</t>
  </si>
  <si>
    <t>Position</t>
  </si>
  <si>
    <t>Bereinigte Eigenkapitalveränderung</t>
  </si>
  <si>
    <t>Entnahmen</t>
  </si>
  <si>
    <t>Entnahmen und Einlagen</t>
  </si>
  <si>
    <t>Entnahmen für Lebenshaltung</t>
  </si>
  <si>
    <t>Entnahmen für das Altenteil</t>
  </si>
  <si>
    <t>Entnahmen für private Versicherungen</t>
  </si>
  <si>
    <t>Entnahmen für private Steuern</t>
  </si>
  <si>
    <t>Einlagen aus Einkommensübertragungen</t>
  </si>
  <si>
    <t>Entnahmen für sonstige Einkommensübertragungen</t>
  </si>
  <si>
    <t>Entnahmen für nichtlandwirtschaftliche Einkünfte</t>
  </si>
  <si>
    <t>Sonstige Entnahmen</t>
  </si>
  <si>
    <t>Summe Entnahmen</t>
  </si>
  <si>
    <t>Summe Einlagen</t>
  </si>
  <si>
    <t>Einlagen aus nichtlandwirtschaftlichen Erwerbseinkünften</t>
  </si>
  <si>
    <t>Einlagen aus Nichterwerbsweinkünften</t>
  </si>
  <si>
    <t>Sonstige Einlagen</t>
  </si>
  <si>
    <t>Durchschnitt   3 Jahre</t>
  </si>
  <si>
    <t>Max Mustermann</t>
  </si>
  <si>
    <t>Gelb unterlegte Felder sind Eingabefelder. Alle anderen sind schreibgeschützt.</t>
  </si>
  <si>
    <r>
      <t xml:space="preserve">Merke: Ein Familienunternehmen ist nachhaltig wettbewerbsfähig, wenn ein bereinigter Gewinn erwirtschaftet wird </t>
    </r>
    <r>
      <rPr>
        <b/>
        <u/>
        <sz val="12"/>
        <color indexed="62"/>
        <rFont val="Arial"/>
        <family val="2"/>
      </rPr>
      <t>und</t>
    </r>
    <r>
      <rPr>
        <b/>
        <sz val="12"/>
        <color indexed="62"/>
        <rFont val="Arial"/>
        <family val="2"/>
      </rPr>
      <t xml:space="preserve"> wenn dieser Gewinn zuzüglich der nachhaltigen Einlagen ausreicht, um den begründeten Privatbedarf der Unternehmerfamilie abzudecken. Der darüber hinausgehende Betrag steht dann für die schnelle Tilgung von Krediten, die Risikovorsorge und für Nettoinvestitionen zur Verfügung.</t>
    </r>
  </si>
  <si>
    <t>Gewinn/Verlust bzw. Jahresüberschuss/Jahresfehlbetrag</t>
  </si>
  <si>
    <t>Saldo Einlagen / Entnahmen (ohne Privatvermögen)</t>
  </si>
  <si>
    <t>Berechnung der bereinigten Eigenkapitalveränderung</t>
  </si>
  <si>
    <t xml:space="preserve">Name:  </t>
  </si>
  <si>
    <t>Beipiel Investitionszuschüsse</t>
  </si>
  <si>
    <t>In betriebswirtschaftlichen Jahresabschlüssen sind Investitionszuschüsse zu passivieren (Einstellung in den Sonderposten mit Rücklageanteil), d.h. sie werden nicht von den Anschaffungs- und Herstellungskosten der Investition abgezogen.</t>
  </si>
  <si>
    <t>Folgendes Beispiel soll die Verbuchungstechnik zeigen und anschließend die Auswirkungen auf die Berechnung der bereinigten Eigenkapitalveränderung verdeutlichen.</t>
  </si>
  <si>
    <t>Die Auflösung des Sonderpostens erfolgt über die Nutzungsdauer des Rinderstalles, d.h. 25 Jahre lang 2.000 € pro Jahr.</t>
  </si>
  <si>
    <t>Wie die einzelnen Positionen in die Berechnung der bereinigten Eigenkapitalveränderung einfließen, wird in den grünen Feldern der unten stehenden Tabelle deutlich. Der Saldo aus allen drei Positionen sollte Null sein, d.h. auf das Ergebnis der bereinigten Eigenkapitalveränderung hat diese Berechnung keine Auswirkung. Mit dieser Berechnung wird die "richtige" Verbuchung bei der Passivierung kontrolliert. Die betriebswirtschaftlichen Effekte der Passivierung sind bereits im Gewinn bzw. Jahresüberschuss enthalten.</t>
  </si>
  <si>
    <t>Bereinigter Gewinn/Verlust bzw. Jahresüberschuss/Jahresfehlbetrag</t>
  </si>
  <si>
    <t>Beschreibung bzw. Erläuterung der Einzelpositionen</t>
  </si>
  <si>
    <t>Lebensmittel, Heizstoffe, Kleidung etc.</t>
  </si>
  <si>
    <t>Kranken- und Rentenversicherung, PKW-Versicherung, Unfallversicherung</t>
  </si>
  <si>
    <t>Kfz-Steuer, Kapitalertragssteuer</t>
  </si>
  <si>
    <t>Festgeld, Wertpapiere</t>
  </si>
  <si>
    <t>Gehalt Ehefrau aus Nebenjob</t>
  </si>
  <si>
    <t>Abhebung Sparkonto</t>
  </si>
  <si>
    <t>Merke: Ein Familienunternehmen ist nachhaltig wettbewerbsfähig, wenn ein bereinigter Gewinn erwirtschaftet wird und wenn dieser Gewinn zuzüglich der nachhaltigen Einlagen ausreicht, um den begründeten Privatbedarf der Unternehmerfamilie abzudecken. Der darüber hinausgehende Betrag steht dann für die schnelle Tilgung von Krediten, die Risikovorsorge und für Nettoinvestitionen zur Verfügung.</t>
  </si>
  <si>
    <r>
      <t>Beispiel zur Abgrenzung der Sonderabschreibungen im Sonderposten mit Rücklageanteil:</t>
    </r>
    <r>
      <rPr>
        <sz val="10"/>
        <rFont val="Arial"/>
        <family val="2"/>
      </rPr>
      <t xml:space="preserve">
Bei einem Schlepper mit Anschaffungskosten von 50.000 € werden im Jahr der Anschaffung Sonderabschreibungen
in Höhe von 10.000 € vorgenommen und in den Sonderposten mit Rücklageanteil eingestellt. Der Begünstigungszeitraum beträgt 4 Jahre.</t>
    </r>
  </si>
  <si>
    <t>Beipiel steuerlich zulässige Abschreibungen (Sonder-AfA)</t>
  </si>
  <si>
    <t>Die Einstellung der Sonder-AfA in den Sonderposten mit Rücklagenanteil (Code 1521) wird in der GuV ausgewiesen (Code 2891) und wirkt wie
Aufwand gewinnmindernd. Nach Ablauf des Begünstigungszeitraumes erfolgt keine direkte Anpassung der Normalabschreibung. Hierzu wird
der Sonderposten m.R. schrittweise aufgelöst. Die Auflösung wird wiederum in der GuV ausgewiesen (Code 2493) und wirkt wie Ertrag gewinnerhöhend.</t>
  </si>
  <si>
    <t>Beipiel Investitionsabzugsbetrag (IAB)</t>
  </si>
  <si>
    <r>
      <t>Beispiel zur Abgrenzung des Investitionsabzugsbetrages im Sonderposten mit Rücklageanteil:</t>
    </r>
    <r>
      <rPr>
        <sz val="10"/>
        <rFont val="Arial"/>
        <family val="2"/>
      </rPr>
      <t xml:space="preserve">
Bei einem Schlepper mit Anschaffungskosten von 50.000 € wird im Jahr der Anschaffung ein Investitionsabzugsbetrag
in Höhe von 20.000 € übertragen und in den Sonderposten mit Rücklageanteil eingestellt.</t>
    </r>
  </si>
  <si>
    <t>In betriebswirtschaftlichen Jahresabschlüssen sollten Sonderabschreibungen im Sonderposten mit Rücklageanteil abgegrenzt werden, 
d.h. dass die Anschaffungs- und Herstellungskosten nicht um die Sonderabschreibungen gekürzt und so genannte "Normalabschreibungen" 
ausgewiesen werden.</t>
  </si>
  <si>
    <t>In betriebswirtschaftlichen Jahresabschlüssen sollten Investitionsabzugsbeträge im Sonderposten mit Rücklageanteil abgegrenzt werden,
d.h. dass die Anschaffungs- und Herstellungskosten nicht um den Investitionsabzugsbetrag gekürzt und so genannte "Normalabschreibungen" 
ausgewiesen werden..</t>
  </si>
  <si>
    <t>Die Auflösung und Übertragung des IAB auf ein angeschafftes Wirtschaftsgut erfolgt im betriebswirtschaftlichen Jahreabschluss gewinnwirksam über den
Sonderposten Code 1528. Dies geschieht über das Aufwandskonto (Code 2891, Einstellung in den Sonderposten m.R.). Die Auflösung beginnt
im Jahr der Anschaffung und verteilt über die Restnutzungsdauer. Die Auflösung erfolgt über das Konto Auflösung Sonderposten m.R. (Code 2493) gewinnwirksam über die GuV.</t>
  </si>
  <si>
    <t>Berechnung der bereinigten Eigenkapitalveränderung - Grundbeispiel</t>
  </si>
  <si>
    <t>Entnahmen und Einlagen - Grundbeispiel</t>
  </si>
  <si>
    <t>BMEL-Buchführungs-</t>
  </si>
  <si>
    <t>* Die BMEL-Buchführungscodes dienen der Erläuterung der Inhalte der einzelnen Positionen. Die Erläuterungen sind hier zu finden:</t>
  </si>
  <si>
    <t>2959 Sp. 5</t>
  </si>
  <si>
    <t>2497 Sp. 5</t>
  </si>
  <si>
    <t>2896 Sp. 5 x (-1)</t>
  </si>
  <si>
    <t>(2351 bis 2357) Sp. 5</t>
  </si>
  <si>
    <t>2452 Sp. 5</t>
  </si>
  <si>
    <t>2861 Sp. 5 x (-1)</t>
  </si>
  <si>
    <t>1525 Sp. 4</t>
  </si>
  <si>
    <t>1589 Sp. 5 
bzw. 1459 Sp. 2</t>
  </si>
  <si>
    <t>1582 Sp. 5</t>
  </si>
  <si>
    <t>1579 Sp. 5
 bzw. 1469 Sp. 2 x (-1)</t>
  </si>
  <si>
    <t>1576 Sp. 5</t>
  </si>
  <si>
    <r>
      <t>Zur Verbuchungstechnik eines Investitionszuschusses</t>
    </r>
    <r>
      <rPr>
        <sz val="10"/>
        <rFont val="Arial"/>
        <family val="2"/>
      </rPr>
      <t xml:space="preserve"> in Höhe von 50.000 € zu einem Rinderstall
mit einer Nutzungsdauer von 25 Jahren:
Bildung eines Passivpostens sowie dessen Auflösung:
    Investitionszuschuss 50.000 €: Forderung oder Bank an sonstigen betrieblichen Ertrag (Code 2373)
    50.000 € Einstellung (Code 2861) in den Sonderposten mit Rücklageanteil (Code 1525)
    2.000 € Sonderposten (Code 1525) an sonstige betriebliche Erträge (Code 2452) - jährliche Auflösung</t>
    </r>
  </si>
  <si>
    <t>Wie die einzelnen Positionen in die Berechnung der bereinigten Eigenkapitalveränderung einfließen, wird in den grünen Feldern der unten stehenden Tabelle deutlich. Der Gewinn wird im Jahr 2015 durch die Einstellung in den Sonderposten in Höhe von 10.000 € reduziert. Da dies einen zeitraumfremden Aufwand darstellt, wird bei der Berechnung der bereinigten Eigenkapitalveränderung dieser Betrag wieder hinzugerechnet. 
Aufgrund der gebildeteten Sonderabschreibung verändert sich das Ergebnis der bereinigte Eigenkapitalveränderung im Vergleich zum Ursprungsbeispiel nicht (siehe Tabellenblatt "Beispiel-Bereinigte_EK-Veränd.").
Die Auflösung des Sonderpostens in Höhe von 1.667 € / Jahr erfolgt erst im 5. Jahr, so dass diese ertragswirksame Auflösung in diesem Beispiel nicht sichtbar wird.</t>
  </si>
  <si>
    <r>
      <t>Code</t>
    </r>
    <r>
      <rPr>
        <vertAlign val="superscript"/>
        <sz val="10"/>
        <rFont val="Arial"/>
        <family val="2"/>
      </rPr>
      <t>*</t>
    </r>
    <r>
      <rPr>
        <sz val="10"/>
        <rFont val="Arial"/>
        <family val="2"/>
      </rPr>
      <t>:</t>
    </r>
  </si>
  <si>
    <t>Wie die einzelnen Positionen in die Berechnung der bereinigten Eigenkapitalveränderung einfließen, wird in den grünen Feldern der unten stehenden Tabelle deutlich. Die Normalabschreibung des neuen Schleppers in Höhe von 5.000 € /Jahr reduzieren den jährlichen Gewinn. Weiterhin wird der Gewinn im Jahr 2018 durch die Einstellung in den Sonderposten in Höhe von 20.000 € reduziert. Da dies einen zeitraumfremden Aufwand darstellt, wird bei der Berechnung der bereinigten Eigenkapitalveränderung dieser Betrag wieder hinzugerechnet.
Die jährliche Auflösung des Sonderpostens m.R. in Höhe von 2.000 € stellt zeitraufremden Ertrag dar, der den Gewinn erhöht. Dieser Ertrag wird bei der Berechnung der bereinigten Eigenkapitalveränderung wieder abgezogen. 
Aufgrund des übertragenen Investitionsabzugsbetrages verändert sich das Ergebnis der bereinigte Eigenkapitalveränderung im Vergleich zum Ursprungsbeispiel nicht (siehe Tabellenblatt "Beispiel-Bereinigte_EK-Veränd.").</t>
  </si>
  <si>
    <t>KJ 2021
WJ 21/22</t>
  </si>
  <si>
    <t>BMEL-Buchführungs-
Code*</t>
  </si>
  <si>
    <t>KJ 2022
WJ 22/23</t>
  </si>
  <si>
    <t>KJ 2023
WJ 23/24</t>
  </si>
  <si>
    <t>https://www.bmel-statistik.de/fileadmin/daten/0113004-2024.pdf</t>
  </si>
  <si>
    <t>KJ 2024
WJ 24/25</t>
  </si>
  <si>
    <t>BMLEH-Buch-
führungs-Code*</t>
  </si>
  <si>
    <t>* Die BMLEH-Buchführungscodes dienen der Erläuterung der Inhalte der einzelnen Positionen. Die Erläuterungen sind hier zu finden:</t>
  </si>
  <si>
    <t>https://www.bmel-statistik.de/fileadmin/daten/0113004-2025.pdf</t>
  </si>
  <si>
    <t>BMLEH-Buchführungs-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</si>
</sst>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 € &quot;;\-#,##0&quot; € &quot;"/>
  </numFmts>
  <fonts count="25" x14ac:knownFonts="1">
    <font>
      <sz val="10"/>
      <name val="Arial"/>
    </font>
    <font>
      <sz val="8"/>
      <name val="Arial"/>
      <family val="2"/>
    </font>
    <font>
      <b/>
      <sz val="14"/>
      <name val="Arial"/>
      <family val="2"/>
    </font>
    <font>
      <b/>
      <sz val="12"/>
      <name val="Arial"/>
      <family val="2"/>
    </font>
    <font>
      <b/>
      <sz val="11"/>
      <name val="Arial"/>
      <family val="2"/>
    </font>
    <font>
      <sz val="10"/>
      <name val="Arial"/>
      <family val="2"/>
    </font>
    <font>
      <b/>
      <sz val="12"/>
      <name val="Arial"/>
      <family val="2"/>
    </font>
    <font>
      <sz val="11"/>
      <name val="Arial"/>
      <family val="2"/>
    </font>
    <font>
      <b/>
      <sz val="14"/>
      <color indexed="62"/>
      <name val="Arial"/>
      <family val="2"/>
    </font>
    <font>
      <b/>
      <sz val="10"/>
      <name val="Arial"/>
      <family val="2"/>
    </font>
    <font>
      <b/>
      <sz val="9"/>
      <color indexed="22"/>
      <name val="Arial"/>
      <family val="2"/>
    </font>
    <font>
      <b/>
      <sz val="12"/>
      <color indexed="62"/>
      <name val="Arial"/>
      <family val="2"/>
    </font>
    <font>
      <b/>
      <u/>
      <sz val="12"/>
      <color indexed="62"/>
      <name val="Arial"/>
      <family val="2"/>
    </font>
    <font>
      <sz val="12"/>
      <name val="Arial"/>
      <family val="2"/>
    </font>
    <font>
      <b/>
      <sz val="12"/>
      <color indexed="22"/>
      <name val="Arial"/>
      <family val="2"/>
    </font>
    <font>
      <u/>
      <sz val="10"/>
      <color indexed="12"/>
      <name val="Arial"/>
      <family val="2"/>
    </font>
    <font>
      <b/>
      <sz val="9"/>
      <name val="Arial"/>
      <family val="2"/>
    </font>
    <font>
      <sz val="9"/>
      <name val="Arial"/>
      <family val="2"/>
    </font>
    <font>
      <b/>
      <u/>
      <sz val="14"/>
      <name val="Arial"/>
      <family val="2"/>
    </font>
    <font>
      <b/>
      <u/>
      <sz val="10"/>
      <name val="Arial"/>
      <family val="2"/>
    </font>
    <font>
      <b/>
      <u/>
      <sz val="10"/>
      <name val="Arial"/>
      <family val="2"/>
    </font>
    <font>
      <vertAlign val="superscript"/>
      <sz val="10"/>
      <name val="Arial"/>
      <family val="2"/>
    </font>
    <font>
      <b/>
      <sz val="9"/>
      <color rgb="FFFF0000"/>
      <name val="Arial"/>
      <family val="2"/>
    </font>
    <font>
      <sz val="10"/>
      <color rgb="FFFF0000"/>
      <name val="Arial"/>
      <family val="2"/>
    </font>
    <font>
      <b/>
      <sz val="10"/>
      <color rgb="FF00B050"/>
      <name val="Arial"/>
      <family val="2"/>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1"/>
        <bgColor indexed="64"/>
      </patternFill>
    </fill>
    <fill>
      <patternFill patternType="solid">
        <fgColor indexed="42"/>
        <bgColor indexed="64"/>
      </patternFill>
    </fill>
  </fills>
  <borders count="4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ck">
        <color indexed="62"/>
      </left>
      <right/>
      <top style="thick">
        <color indexed="62"/>
      </top>
      <bottom style="thick">
        <color indexed="62"/>
      </bottom>
      <diagonal/>
    </border>
    <border>
      <left/>
      <right/>
      <top style="thick">
        <color indexed="62"/>
      </top>
      <bottom style="thick">
        <color indexed="62"/>
      </bottom>
      <diagonal/>
    </border>
    <border>
      <left/>
      <right style="thick">
        <color indexed="62"/>
      </right>
      <top style="thick">
        <color indexed="62"/>
      </top>
      <bottom style="thick">
        <color indexed="62"/>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medium">
        <color indexed="64"/>
      </left>
      <right style="medium">
        <color indexed="64"/>
      </right>
      <top/>
      <bottom style="medium">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146">
    <xf numFmtId="0" fontId="0" fillId="0" borderId="0" xfId="0"/>
    <xf numFmtId="164" fontId="0" fillId="3" borderId="9" xfId="0" applyNumberFormat="1" applyFill="1" applyBorder="1" applyProtection="1">
      <protection locked="0"/>
    </xf>
    <xf numFmtId="164" fontId="0" fillId="3" borderId="20" xfId="0" applyNumberFormat="1" applyFill="1" applyBorder="1" applyProtection="1">
      <protection locked="0"/>
    </xf>
    <xf numFmtId="164" fontId="0" fillId="3" borderId="13" xfId="0" applyNumberFormat="1" applyFill="1" applyBorder="1" applyProtection="1">
      <protection locked="0"/>
    </xf>
    <xf numFmtId="164" fontId="0" fillId="3" borderId="21" xfId="0" applyNumberFormat="1" applyFill="1" applyBorder="1" applyProtection="1">
      <protection locked="0"/>
    </xf>
    <xf numFmtId="0" fontId="15" fillId="0" borderId="0" xfId="1" applyAlignment="1" applyProtection="1"/>
    <xf numFmtId="0" fontId="0" fillId="0" borderId="0" xfId="0" applyProtection="1">
      <protection locked="0"/>
    </xf>
    <xf numFmtId="164" fontId="0" fillId="3" borderId="11" xfId="0" applyNumberFormat="1" applyFill="1" applyBorder="1" applyProtection="1">
      <protection locked="0"/>
    </xf>
    <xf numFmtId="0" fontId="16" fillId="0" borderId="18" xfId="0" applyFont="1" applyBorder="1" applyAlignment="1" applyProtection="1">
      <alignment horizontal="center"/>
    </xf>
    <xf numFmtId="164" fontId="0" fillId="0" borderId="11" xfId="0" applyNumberFormat="1" applyBorder="1" applyProtection="1"/>
    <xf numFmtId="164" fontId="9" fillId="0" borderId="15" xfId="0" quotePrefix="1" applyNumberFormat="1" applyFont="1" applyBorder="1" applyProtection="1"/>
    <xf numFmtId="164" fontId="9" fillId="0" borderId="15" xfId="0" applyNumberFormat="1" applyFont="1" applyBorder="1" applyProtection="1"/>
    <xf numFmtId="164" fontId="9" fillId="0" borderId="16" xfId="0" applyNumberFormat="1" applyFont="1" applyBorder="1" applyProtection="1"/>
    <xf numFmtId="164" fontId="9" fillId="0" borderId="17" xfId="0" applyNumberFormat="1" applyFont="1" applyBorder="1" applyProtection="1"/>
    <xf numFmtId="0" fontId="0" fillId="0" borderId="1" xfId="0" applyBorder="1" applyAlignment="1" applyProtection="1">
      <alignment horizontal="center"/>
    </xf>
    <xf numFmtId="0" fontId="0" fillId="0" borderId="5" xfId="0" applyBorder="1" applyAlignment="1" applyProtection="1">
      <alignment horizontal="center"/>
    </xf>
    <xf numFmtId="0" fontId="4" fillId="0" borderId="28" xfId="0" applyFont="1" applyBorder="1" applyAlignment="1" applyProtection="1">
      <alignment horizontal="centerContinuous" vertical="center"/>
    </xf>
    <xf numFmtId="0" fontId="4" fillId="0" borderId="29" xfId="0" applyFont="1" applyBorder="1" applyAlignment="1" applyProtection="1">
      <alignment horizontal="centerContinuous" vertical="center"/>
    </xf>
    <xf numFmtId="0" fontId="5" fillId="0" borderId="0" xfId="0" applyFont="1" applyProtection="1"/>
    <xf numFmtId="0" fontId="0" fillId="0" borderId="0" xfId="0" applyProtection="1"/>
    <xf numFmtId="0" fontId="6" fillId="0" borderId="0" xfId="0" applyFont="1" applyAlignment="1" applyProtection="1">
      <alignment horizontal="right"/>
    </xf>
    <xf numFmtId="0" fontId="0" fillId="0" borderId="8" xfId="0" applyFill="1" applyBorder="1" applyAlignment="1" applyProtection="1">
      <alignment horizontal="center" vertical="center"/>
    </xf>
    <xf numFmtId="0" fontId="17" fillId="0" borderId="25" xfId="0" applyFont="1" applyBorder="1" applyAlignment="1" applyProtection="1">
      <alignment horizontal="center" vertical="center" wrapText="1"/>
    </xf>
    <xf numFmtId="0" fontId="13" fillId="4" borderId="3" xfId="0" quotePrefix="1" applyFont="1" applyFill="1" applyBorder="1" applyAlignment="1" applyProtection="1">
      <alignment horizontal="center" vertical="center"/>
    </xf>
    <xf numFmtId="0" fontId="3" fillId="4" borderId="15" xfId="0" applyFont="1" applyFill="1" applyBorder="1" applyAlignment="1" applyProtection="1">
      <alignment horizontal="left" vertical="center"/>
    </xf>
    <xf numFmtId="0" fontId="14" fillId="4" borderId="18" xfId="0" applyFont="1" applyFill="1" applyBorder="1" applyAlignment="1" applyProtection="1">
      <alignment horizontal="center" vertical="center"/>
    </xf>
    <xf numFmtId="0" fontId="4" fillId="0" borderId="0" xfId="0" applyFont="1" applyProtection="1"/>
    <xf numFmtId="0" fontId="7" fillId="0" borderId="0" xfId="0" applyFont="1" applyProtection="1"/>
    <xf numFmtId="0" fontId="18" fillId="0" borderId="0" xfId="0" applyFont="1" applyProtection="1"/>
    <xf numFmtId="0" fontId="2" fillId="0" borderId="0" xfId="0" applyFont="1" applyProtection="1"/>
    <xf numFmtId="0" fontId="16" fillId="3" borderId="14" xfId="0" applyFont="1" applyFill="1" applyBorder="1" applyAlignment="1" applyProtection="1">
      <alignment horizontal="center" vertical="center" wrapText="1"/>
      <protection locked="0"/>
    </xf>
    <xf numFmtId="0" fontId="16" fillId="3" borderId="15" xfId="0" applyFont="1" applyFill="1" applyBorder="1" applyAlignment="1" applyProtection="1">
      <alignment horizontal="center" vertical="center" wrapText="1"/>
      <protection locked="0"/>
    </xf>
    <xf numFmtId="0" fontId="16" fillId="3" borderId="18" xfId="0" applyFont="1" applyFill="1" applyBorder="1" applyAlignment="1" applyProtection="1">
      <alignment horizontal="center" vertical="center" wrapText="1"/>
      <protection locked="0"/>
    </xf>
    <xf numFmtId="0" fontId="9" fillId="0" borderId="0" xfId="0" applyFont="1" applyProtection="1"/>
    <xf numFmtId="0" fontId="15" fillId="2" borderId="0" xfId="1" applyFill="1" applyBorder="1" applyAlignment="1" applyProtection="1"/>
    <xf numFmtId="0" fontId="0" fillId="0" borderId="1" xfId="0" applyBorder="1" applyAlignment="1" applyProtection="1">
      <alignment horizontal="center" vertical="center"/>
    </xf>
    <xf numFmtId="0" fontId="0" fillId="2" borderId="7" xfId="0" applyFill="1" applyBorder="1" applyAlignment="1" applyProtection="1">
      <alignment vertical="center"/>
    </xf>
    <xf numFmtId="0" fontId="17" fillId="0" borderId="24" xfId="0" applyFont="1" applyBorder="1" applyAlignment="1" applyProtection="1">
      <alignment horizontal="center" vertical="center"/>
    </xf>
    <xf numFmtId="164" fontId="0" fillId="3" borderId="13" xfId="0" applyNumberFormat="1" applyFill="1" applyBorder="1" applyAlignment="1" applyProtection="1">
      <alignment vertical="center"/>
      <protection locked="0"/>
    </xf>
    <xf numFmtId="164" fontId="0" fillId="3" borderId="21" xfId="0" applyNumberFormat="1" applyFill="1" applyBorder="1" applyAlignment="1" applyProtection="1">
      <alignment vertical="center"/>
      <protection locked="0"/>
    </xf>
    <xf numFmtId="164" fontId="0" fillId="0" borderId="10" xfId="0" applyNumberFormat="1" applyBorder="1" applyAlignment="1" applyProtection="1">
      <alignment vertical="center"/>
    </xf>
    <xf numFmtId="0" fontId="0" fillId="0" borderId="8" xfId="0" applyBorder="1" applyAlignment="1" applyProtection="1">
      <alignment horizontal="center" vertical="center"/>
    </xf>
    <xf numFmtId="0" fontId="0" fillId="2" borderId="9" xfId="0" applyFill="1" applyBorder="1" applyAlignment="1" applyProtection="1">
      <alignment vertical="center"/>
    </xf>
    <xf numFmtId="0" fontId="17" fillId="0" borderId="25" xfId="0" applyFont="1" applyBorder="1" applyAlignment="1" applyProtection="1">
      <alignment horizontal="center" vertical="center"/>
    </xf>
    <xf numFmtId="164" fontId="0" fillId="3" borderId="9" xfId="0" applyNumberFormat="1" applyFill="1" applyBorder="1" applyAlignment="1" applyProtection="1">
      <alignment vertical="center"/>
      <protection locked="0"/>
    </xf>
    <xf numFmtId="164" fontId="0" fillId="3" borderId="20" xfId="0" applyNumberFormat="1" applyFill="1" applyBorder="1" applyAlignment="1" applyProtection="1">
      <alignment vertical="center"/>
      <protection locked="0"/>
    </xf>
    <xf numFmtId="164" fontId="0" fillId="0" borderId="11" xfId="0" applyNumberFormat="1" applyBorder="1" applyAlignment="1" applyProtection="1">
      <alignment vertical="center"/>
    </xf>
    <xf numFmtId="0" fontId="5" fillId="2" borderId="9" xfId="0" applyFont="1" applyFill="1" applyBorder="1" applyAlignment="1" applyProtection="1">
      <alignment vertical="center"/>
    </xf>
    <xf numFmtId="0" fontId="5" fillId="2" borderId="12" xfId="0" applyFont="1" applyFill="1" applyBorder="1" applyAlignment="1" applyProtection="1">
      <alignment vertical="center"/>
    </xf>
    <xf numFmtId="0" fontId="17" fillId="0" borderId="26" xfId="0" applyFont="1" applyBorder="1" applyAlignment="1" applyProtection="1">
      <alignment horizontal="center" vertical="center"/>
    </xf>
    <xf numFmtId="164" fontId="0" fillId="3" borderId="12" xfId="0" applyNumberFormat="1" applyFill="1" applyBorder="1" applyAlignment="1" applyProtection="1">
      <alignment vertical="center"/>
      <protection locked="0"/>
    </xf>
    <xf numFmtId="164" fontId="0" fillId="3" borderId="22" xfId="0" applyNumberFormat="1" applyFill="1" applyBorder="1" applyAlignment="1" applyProtection="1">
      <alignment vertical="center"/>
      <protection locked="0"/>
    </xf>
    <xf numFmtId="164" fontId="0" fillId="0" borderId="19" xfId="0" applyNumberFormat="1" applyBorder="1" applyAlignment="1" applyProtection="1">
      <alignment vertical="center"/>
    </xf>
    <xf numFmtId="0" fontId="9" fillId="0" borderId="14" xfId="0" applyFont="1" applyFill="1" applyBorder="1" applyAlignment="1" applyProtection="1">
      <alignment horizontal="center" vertical="center"/>
    </xf>
    <xf numFmtId="0" fontId="9" fillId="2" borderId="15" xfId="0" applyFont="1" applyFill="1" applyBorder="1" applyAlignment="1" applyProtection="1">
      <alignment horizontal="left" vertical="center"/>
    </xf>
    <xf numFmtId="0" fontId="5" fillId="2" borderId="13" xfId="0" applyFont="1" applyFill="1" applyBorder="1" applyAlignment="1" applyProtection="1">
      <alignment vertical="center"/>
    </xf>
    <xf numFmtId="0" fontId="17" fillId="0" borderId="27" xfId="0" applyFont="1" applyBorder="1" applyAlignment="1" applyProtection="1">
      <alignment horizontal="center" vertical="center" wrapText="1"/>
    </xf>
    <xf numFmtId="0" fontId="5" fillId="2" borderId="9" xfId="0" applyFont="1" applyFill="1" applyBorder="1" applyAlignment="1" applyProtection="1">
      <alignment horizontal="left" vertical="center" wrapText="1"/>
    </xf>
    <xf numFmtId="0" fontId="10" fillId="0" borderId="18" xfId="0" applyFont="1" applyBorder="1" applyAlignment="1" applyProtection="1">
      <alignment horizontal="center" vertical="center"/>
    </xf>
    <xf numFmtId="164" fontId="9" fillId="0" borderId="15" xfId="0" quotePrefix="1" applyNumberFormat="1" applyFont="1" applyBorder="1" applyAlignment="1" applyProtection="1">
      <alignment vertical="center"/>
    </xf>
    <xf numFmtId="164" fontId="9" fillId="0" borderId="15" xfId="0" applyNumberFormat="1" applyFont="1" applyBorder="1" applyAlignment="1" applyProtection="1">
      <alignment vertical="center"/>
    </xf>
    <xf numFmtId="164" fontId="9" fillId="0" borderId="16" xfId="0" applyNumberFormat="1" applyFont="1" applyBorder="1" applyAlignment="1" applyProtection="1">
      <alignment vertical="center"/>
    </xf>
    <xf numFmtId="164" fontId="9" fillId="0" borderId="17" xfId="0" applyNumberFormat="1" applyFont="1" applyBorder="1" applyAlignment="1" applyProtection="1">
      <alignment vertical="center"/>
    </xf>
    <xf numFmtId="164" fontId="3" fillId="4" borderId="15" xfId="0" quotePrefix="1" applyNumberFormat="1" applyFont="1" applyFill="1" applyBorder="1" applyAlignment="1" applyProtection="1">
      <alignment vertical="center"/>
    </xf>
    <xf numFmtId="164" fontId="3" fillId="4" borderId="15" xfId="0" applyNumberFormat="1" applyFont="1" applyFill="1" applyBorder="1" applyAlignment="1" applyProtection="1">
      <alignment vertical="center"/>
    </xf>
    <xf numFmtId="164" fontId="3" fillId="4" borderId="16" xfId="0" applyNumberFormat="1" applyFont="1" applyFill="1" applyBorder="1" applyAlignment="1" applyProtection="1">
      <alignment vertical="center"/>
    </xf>
    <xf numFmtId="164" fontId="3" fillId="4" borderId="17" xfId="0" applyNumberFormat="1" applyFont="1" applyFill="1" applyBorder="1" applyAlignment="1" applyProtection="1">
      <alignment vertical="center"/>
    </xf>
    <xf numFmtId="0" fontId="0" fillId="0" borderId="8" xfId="0" quotePrefix="1" applyBorder="1" applyAlignment="1" applyProtection="1">
      <alignment horizontal="center" vertical="center"/>
    </xf>
    <xf numFmtId="0" fontId="6" fillId="2" borderId="15" xfId="0" applyFont="1" applyFill="1" applyBorder="1" applyAlignment="1" applyProtection="1">
      <alignment horizontal="center" vertical="center"/>
    </xf>
    <xf numFmtId="0" fontId="16" fillId="0" borderId="18" xfId="0" applyFont="1" applyBorder="1" applyAlignment="1" applyProtection="1">
      <alignment horizontal="center" vertical="center"/>
    </xf>
    <xf numFmtId="0" fontId="5" fillId="0" borderId="23"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3" fillId="2" borderId="2" xfId="0" applyFont="1" applyFill="1" applyBorder="1" applyAlignment="1" applyProtection="1">
      <alignment horizontal="center" vertical="center"/>
    </xf>
    <xf numFmtId="0" fontId="17" fillId="0" borderId="0" xfId="0" applyFont="1" applyBorder="1" applyAlignment="1" applyProtection="1">
      <alignment horizontal="center" vertical="center"/>
    </xf>
    <xf numFmtId="0" fontId="16" fillId="3" borderId="14" xfId="0" applyFont="1" applyFill="1" applyBorder="1" applyAlignment="1" applyProtection="1">
      <alignment horizontal="center" vertical="center" wrapText="1"/>
    </xf>
    <xf numFmtId="0" fontId="16" fillId="3" borderId="15" xfId="0" applyFont="1" applyFill="1" applyBorder="1" applyAlignment="1" applyProtection="1">
      <alignment horizontal="center" vertical="center" wrapText="1"/>
    </xf>
    <xf numFmtId="0" fontId="16" fillId="3" borderId="18" xfId="0" applyFont="1" applyFill="1" applyBorder="1" applyAlignment="1" applyProtection="1">
      <alignment horizontal="center" vertical="center" wrapText="1"/>
    </xf>
    <xf numFmtId="164" fontId="0" fillId="3" borderId="13" xfId="0" applyNumberFormat="1" applyFill="1" applyBorder="1" applyAlignment="1" applyProtection="1">
      <alignment vertical="center"/>
    </xf>
    <xf numFmtId="164" fontId="0" fillId="3" borderId="21" xfId="0" applyNumberFormat="1" applyFill="1" applyBorder="1" applyAlignment="1" applyProtection="1">
      <alignment vertical="center"/>
    </xf>
    <xf numFmtId="0" fontId="23" fillId="0" borderId="0" xfId="0" applyFont="1" applyProtection="1"/>
    <xf numFmtId="164" fontId="0" fillId="3" borderId="9" xfId="0" applyNumberFormat="1" applyFill="1" applyBorder="1" applyAlignment="1" applyProtection="1">
      <alignment vertical="center"/>
    </xf>
    <xf numFmtId="164" fontId="0" fillId="3" borderId="20" xfId="0" applyNumberFormat="1" applyFill="1" applyBorder="1" applyAlignment="1" applyProtection="1">
      <alignment vertical="center"/>
    </xf>
    <xf numFmtId="0" fontId="24" fillId="0" borderId="0" xfId="0" applyFont="1" applyProtection="1"/>
    <xf numFmtId="164" fontId="0" fillId="3" borderId="12" xfId="0" applyNumberFormat="1" applyFill="1" applyBorder="1" applyAlignment="1" applyProtection="1">
      <alignment vertical="center"/>
    </xf>
    <xf numFmtId="164" fontId="0" fillId="3" borderId="22" xfId="0" applyNumberFormat="1" applyFill="1" applyBorder="1" applyAlignment="1" applyProtection="1">
      <alignment vertical="center"/>
    </xf>
    <xf numFmtId="0" fontId="0" fillId="0" borderId="0" xfId="0" applyAlignment="1" applyProtection="1"/>
    <xf numFmtId="0" fontId="22" fillId="0" borderId="18" xfId="0" applyFont="1" applyBorder="1" applyAlignment="1" applyProtection="1">
      <alignment horizontal="center" vertical="center"/>
    </xf>
    <xf numFmtId="0" fontId="4" fillId="0" borderId="3" xfId="0" applyFont="1" applyBorder="1" applyAlignment="1" applyProtection="1">
      <alignment horizontal="centerContinuous" vertical="center"/>
    </xf>
    <xf numFmtId="0" fontId="4" fillId="0" borderId="4" xfId="0" applyFont="1" applyBorder="1" applyAlignment="1" applyProtection="1">
      <alignment horizontal="centerContinuous" vertical="center"/>
    </xf>
    <xf numFmtId="164" fontId="0" fillId="3" borderId="11" xfId="0" applyNumberFormat="1" applyFill="1" applyBorder="1" applyAlignment="1" applyProtection="1">
      <alignment vertical="center"/>
    </xf>
    <xf numFmtId="164" fontId="0" fillId="3" borderId="11" xfId="0" applyNumberFormat="1" applyFill="1" applyBorder="1" applyAlignment="1" applyProtection="1">
      <alignment vertical="center" wrapText="1"/>
    </xf>
    <xf numFmtId="0" fontId="0" fillId="0" borderId="0" xfId="0" applyAlignment="1" applyProtection="1">
      <alignment vertical="center"/>
    </xf>
    <xf numFmtId="0" fontId="5" fillId="0" borderId="0" xfId="0" applyFont="1" applyAlignment="1" applyProtection="1">
      <alignment horizontal="center" vertical="center"/>
    </xf>
    <xf numFmtId="0" fontId="0" fillId="0" borderId="5" xfId="0" applyBorder="1" applyAlignment="1" applyProtection="1">
      <alignment horizontal="center" vertical="center"/>
    </xf>
    <xf numFmtId="0" fontId="0" fillId="2" borderId="6" xfId="0" applyFill="1" applyBorder="1" applyAlignment="1" applyProtection="1">
      <alignment horizontal="center" vertical="center"/>
    </xf>
    <xf numFmtId="0" fontId="0" fillId="0" borderId="0" xfId="0" applyAlignment="1" applyProtection="1">
      <alignment wrapText="1"/>
    </xf>
    <xf numFmtId="0" fontId="20" fillId="0" borderId="0" xfId="0" applyFont="1" applyProtection="1"/>
    <xf numFmtId="164" fontId="0" fillId="5" borderId="9" xfId="0" applyNumberFormat="1" applyFill="1" applyBorder="1" applyAlignment="1" applyProtection="1">
      <alignment vertical="center"/>
    </xf>
    <xf numFmtId="164" fontId="0" fillId="5" borderId="20" xfId="0" applyNumberFormat="1" applyFill="1" applyBorder="1" applyAlignment="1" applyProtection="1">
      <alignment vertical="center"/>
    </xf>
    <xf numFmtId="164" fontId="0" fillId="5" borderId="12" xfId="0" applyNumberFormat="1" applyFill="1" applyBorder="1" applyAlignment="1" applyProtection="1">
      <alignment vertical="center"/>
    </xf>
    <xf numFmtId="164" fontId="0" fillId="5" borderId="22" xfId="0" applyNumberFormat="1" applyFill="1" applyBorder="1" applyAlignment="1" applyProtection="1">
      <alignment vertical="center"/>
    </xf>
    <xf numFmtId="0" fontId="19" fillId="0" borderId="0" xfId="0" applyFont="1" applyAlignment="1" applyProtection="1">
      <alignment wrapText="1"/>
    </xf>
    <xf numFmtId="164" fontId="0" fillId="5" borderId="13" xfId="0" applyNumberFormat="1" applyFill="1" applyBorder="1" applyAlignment="1" applyProtection="1">
      <alignment vertical="center"/>
    </xf>
    <xf numFmtId="164" fontId="0" fillId="5" borderId="21" xfId="0" applyNumberFormat="1" applyFill="1" applyBorder="1" applyAlignment="1" applyProtection="1">
      <alignment vertical="center"/>
    </xf>
    <xf numFmtId="0" fontId="5" fillId="0" borderId="23"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4" fillId="0" borderId="31" xfId="0" applyFont="1" applyFill="1" applyBorder="1" applyAlignment="1" applyProtection="1">
      <alignment horizontal="center" vertical="center" wrapText="1"/>
    </xf>
    <xf numFmtId="0" fontId="4" fillId="0" borderId="32" xfId="0" applyFont="1" applyBorder="1" applyAlignment="1" applyProtection="1">
      <alignment horizontal="center" vertical="center" wrapText="1"/>
    </xf>
    <xf numFmtId="0" fontId="16" fillId="3" borderId="33" xfId="0" applyFont="1" applyFill="1" applyBorder="1" applyAlignment="1" applyProtection="1">
      <alignment horizontal="center" vertical="center"/>
      <protection locked="0"/>
    </xf>
    <xf numFmtId="0" fontId="17" fillId="0" borderId="34"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11" fillId="3" borderId="22" xfId="0" applyFont="1" applyFill="1" applyBorder="1" applyAlignment="1" applyProtection="1">
      <alignment horizontal="left" vertical="top" wrapText="1"/>
      <protection locked="0"/>
    </xf>
    <xf numFmtId="0" fontId="11" fillId="3" borderId="36" xfId="0" applyFont="1" applyFill="1" applyBorder="1" applyAlignment="1" applyProtection="1">
      <alignment horizontal="left" vertical="top" wrapText="1"/>
      <protection locked="0"/>
    </xf>
    <xf numFmtId="0" fontId="11" fillId="3" borderId="37" xfId="0" applyFont="1" applyFill="1" applyBorder="1" applyAlignment="1" applyProtection="1">
      <alignment horizontal="left" vertical="top" wrapText="1"/>
      <protection locked="0"/>
    </xf>
    <xf numFmtId="0" fontId="11" fillId="3" borderId="38"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39" xfId="0" applyFont="1" applyFill="1" applyBorder="1" applyAlignment="1" applyProtection="1">
      <alignment horizontal="left" vertical="top" wrapText="1"/>
      <protection locked="0"/>
    </xf>
    <xf numFmtId="0" fontId="11" fillId="3" borderId="0" xfId="0" applyFont="1" applyFill="1" applyAlignment="1" applyProtection="1">
      <alignment horizontal="left" vertical="top" wrapText="1"/>
      <protection locked="0"/>
    </xf>
    <xf numFmtId="0" fontId="11" fillId="3" borderId="21" xfId="0" applyFont="1" applyFill="1" applyBorder="1" applyAlignment="1" applyProtection="1">
      <alignment horizontal="left" vertical="top" wrapText="1"/>
      <protection locked="0"/>
    </xf>
    <xf numFmtId="0" fontId="11" fillId="3" borderId="40" xfId="0" applyFont="1" applyFill="1" applyBorder="1" applyAlignment="1" applyProtection="1">
      <alignment horizontal="left" vertical="top" wrapText="1"/>
      <protection locked="0"/>
    </xf>
    <xf numFmtId="0" fontId="11" fillId="3" borderId="41" xfId="0" applyFont="1" applyFill="1" applyBorder="1" applyAlignment="1" applyProtection="1">
      <alignment horizontal="left" vertical="top" wrapText="1"/>
      <protection locked="0"/>
    </xf>
    <xf numFmtId="0" fontId="0" fillId="3" borderId="0" xfId="0" applyFill="1" applyBorder="1" applyAlignment="1" applyProtection="1">
      <alignment wrapText="1"/>
      <protection locked="0"/>
    </xf>
    <xf numFmtId="0" fontId="0" fillId="3" borderId="42" xfId="0" applyFill="1" applyBorder="1" applyAlignment="1" applyProtection="1">
      <alignment wrapText="1"/>
      <protection locked="0"/>
    </xf>
    <xf numFmtId="0" fontId="3" fillId="2" borderId="2"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4" fillId="0" borderId="43" xfId="0" applyFont="1" applyBorder="1" applyAlignment="1" applyProtection="1">
      <alignment horizontal="center" vertical="center" wrapText="1"/>
    </xf>
    <xf numFmtId="0" fontId="16" fillId="3" borderId="33" xfId="0" applyFont="1" applyFill="1" applyBorder="1" applyAlignment="1" applyProtection="1">
      <alignment horizontal="center" vertical="center"/>
    </xf>
    <xf numFmtId="0" fontId="17" fillId="0" borderId="34" xfId="0" applyFont="1" applyBorder="1" applyAlignment="1" applyProtection="1">
      <alignment horizontal="center" vertical="center"/>
    </xf>
    <xf numFmtId="0" fontId="17" fillId="0" borderId="35" xfId="0" applyFont="1" applyBorder="1" applyAlignment="1" applyProtection="1">
      <alignment horizontal="center" vertical="center"/>
    </xf>
    <xf numFmtId="0" fontId="8" fillId="3" borderId="0" xfId="0" applyFont="1" applyFill="1" applyAlignment="1" applyProtection="1">
      <alignment horizontal="center" vertical="center"/>
    </xf>
    <xf numFmtId="0" fontId="11" fillId="3" borderId="22" xfId="0" applyFont="1" applyFill="1" applyBorder="1" applyAlignment="1" applyProtection="1">
      <alignment horizontal="left" vertical="top" wrapText="1"/>
    </xf>
    <xf numFmtId="0" fontId="11" fillId="3" borderId="36" xfId="0" applyFont="1" applyFill="1" applyBorder="1" applyAlignment="1" applyProtection="1">
      <alignment horizontal="left" vertical="top" wrapText="1"/>
    </xf>
    <xf numFmtId="0" fontId="11" fillId="3" borderId="37" xfId="0" applyFont="1" applyFill="1" applyBorder="1" applyAlignment="1" applyProtection="1">
      <alignment horizontal="left" vertical="top" wrapText="1"/>
    </xf>
    <xf numFmtId="0" fontId="11" fillId="3" borderId="38" xfId="0" applyFont="1" applyFill="1" applyBorder="1" applyAlignment="1" applyProtection="1">
      <alignment horizontal="left" vertical="top" wrapText="1"/>
    </xf>
    <xf numFmtId="0" fontId="11" fillId="3" borderId="0" xfId="0" applyFont="1" applyFill="1" applyBorder="1" applyAlignment="1" applyProtection="1">
      <alignment horizontal="left" vertical="top" wrapText="1"/>
    </xf>
    <xf numFmtId="0" fontId="11" fillId="3" borderId="39" xfId="0" applyFont="1" applyFill="1" applyBorder="1" applyAlignment="1" applyProtection="1">
      <alignment horizontal="left" vertical="top" wrapText="1"/>
    </xf>
    <xf numFmtId="0" fontId="11" fillId="3" borderId="0" xfId="0" applyFont="1" applyFill="1" applyAlignment="1" applyProtection="1">
      <alignment horizontal="left" vertical="top" wrapText="1"/>
    </xf>
    <xf numFmtId="0" fontId="11" fillId="3" borderId="21" xfId="0" applyFont="1" applyFill="1" applyBorder="1" applyAlignment="1" applyProtection="1">
      <alignment horizontal="left" vertical="top" wrapText="1"/>
    </xf>
    <xf numFmtId="0" fontId="11" fillId="3" borderId="40" xfId="0" applyFont="1" applyFill="1" applyBorder="1" applyAlignment="1" applyProtection="1">
      <alignment horizontal="left" vertical="top" wrapText="1"/>
    </xf>
    <xf numFmtId="0" fontId="11" fillId="3" borderId="41" xfId="0" applyFont="1" applyFill="1" applyBorder="1" applyAlignment="1" applyProtection="1">
      <alignment horizontal="left" vertical="top" wrapText="1"/>
    </xf>
    <xf numFmtId="0" fontId="0" fillId="3" borderId="0" xfId="0" applyFill="1" applyBorder="1" applyAlignment="1" applyProtection="1">
      <alignment wrapText="1"/>
    </xf>
    <xf numFmtId="0" fontId="0" fillId="3" borderId="42" xfId="0" applyFill="1" applyBorder="1" applyAlignment="1" applyProtection="1">
      <alignment wrapText="1"/>
    </xf>
    <xf numFmtId="0" fontId="0" fillId="0" borderId="0" xfId="0" applyAlignment="1" applyProtection="1">
      <alignment wrapText="1"/>
    </xf>
    <xf numFmtId="0" fontId="19" fillId="0" borderId="0" xfId="0" applyFont="1" applyAlignment="1" applyProtection="1">
      <alignment wrapText="1"/>
    </xf>
    <xf numFmtId="0" fontId="5" fillId="0" borderId="0" xfId="0" applyFont="1" applyAlignment="1" applyProtection="1">
      <alignmen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933450</xdr:colOff>
      <xdr:row>21</xdr:row>
      <xdr:rowOff>0</xdr:rowOff>
    </xdr:from>
    <xdr:to>
      <xdr:col>3</xdr:col>
      <xdr:colOff>2800350</xdr:colOff>
      <xdr:row>21</xdr:row>
      <xdr:rowOff>0</xdr:rowOff>
    </xdr:to>
    <xdr:sp macro="" textlink="">
      <xdr:nvSpPr>
        <xdr:cNvPr id="1025" name="Text Box 1"/>
        <xdr:cNvSpPr txBox="1">
          <a:spLocks noChangeArrowheads="1"/>
        </xdr:cNvSpPr>
      </xdr:nvSpPr>
      <xdr:spPr bwMode="auto">
        <a:xfrm>
          <a:off x="1181100" y="512445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933450</xdr:colOff>
      <xdr:row>26</xdr:row>
      <xdr:rowOff>0</xdr:rowOff>
    </xdr:from>
    <xdr:to>
      <xdr:col>3</xdr:col>
      <xdr:colOff>2800350</xdr:colOff>
      <xdr:row>26</xdr:row>
      <xdr:rowOff>0</xdr:rowOff>
    </xdr:to>
    <xdr:sp macro="" textlink="">
      <xdr:nvSpPr>
        <xdr:cNvPr id="2049" name="Text Box 1"/>
        <xdr:cNvSpPr txBox="1">
          <a:spLocks noChangeArrowheads="1"/>
        </xdr:cNvSpPr>
      </xdr:nvSpPr>
      <xdr:spPr bwMode="auto">
        <a:xfrm>
          <a:off x="1181100" y="767715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933450</xdr:colOff>
      <xdr:row>21</xdr:row>
      <xdr:rowOff>0</xdr:rowOff>
    </xdr:from>
    <xdr:to>
      <xdr:col>3</xdr:col>
      <xdr:colOff>2800350</xdr:colOff>
      <xdr:row>21</xdr:row>
      <xdr:rowOff>0</xdr:rowOff>
    </xdr:to>
    <xdr:sp macro="" textlink="">
      <xdr:nvSpPr>
        <xdr:cNvPr id="4097" name="Text Box 1"/>
        <xdr:cNvSpPr txBox="1">
          <a:spLocks noChangeArrowheads="1"/>
        </xdr:cNvSpPr>
      </xdr:nvSpPr>
      <xdr:spPr bwMode="auto">
        <a:xfrm>
          <a:off x="1181100" y="512445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twoCellAnchor>
    <xdr:from>
      <xdr:col>3</xdr:col>
      <xdr:colOff>933450</xdr:colOff>
      <xdr:row>21</xdr:row>
      <xdr:rowOff>0</xdr:rowOff>
    </xdr:from>
    <xdr:to>
      <xdr:col>3</xdr:col>
      <xdr:colOff>2800350</xdr:colOff>
      <xdr:row>21</xdr:row>
      <xdr:rowOff>0</xdr:rowOff>
    </xdr:to>
    <xdr:sp macro="" textlink="">
      <xdr:nvSpPr>
        <xdr:cNvPr id="4098" name="Text Box 2"/>
        <xdr:cNvSpPr txBox="1">
          <a:spLocks noChangeArrowheads="1"/>
        </xdr:cNvSpPr>
      </xdr:nvSpPr>
      <xdr:spPr bwMode="auto">
        <a:xfrm>
          <a:off x="1181100" y="512445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933450</xdr:colOff>
      <xdr:row>26</xdr:row>
      <xdr:rowOff>0</xdr:rowOff>
    </xdr:from>
    <xdr:to>
      <xdr:col>3</xdr:col>
      <xdr:colOff>2800350</xdr:colOff>
      <xdr:row>26</xdr:row>
      <xdr:rowOff>0</xdr:rowOff>
    </xdr:to>
    <xdr:sp macro="" textlink="">
      <xdr:nvSpPr>
        <xdr:cNvPr id="5121" name="Text Box 1"/>
        <xdr:cNvSpPr txBox="1">
          <a:spLocks noChangeArrowheads="1"/>
        </xdr:cNvSpPr>
      </xdr:nvSpPr>
      <xdr:spPr bwMode="auto">
        <a:xfrm>
          <a:off x="1181100" y="7229475"/>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933450</xdr:colOff>
      <xdr:row>26</xdr:row>
      <xdr:rowOff>0</xdr:rowOff>
    </xdr:from>
    <xdr:to>
      <xdr:col>3</xdr:col>
      <xdr:colOff>2800350</xdr:colOff>
      <xdr:row>26</xdr:row>
      <xdr:rowOff>0</xdr:rowOff>
    </xdr:to>
    <xdr:sp macro="" textlink="">
      <xdr:nvSpPr>
        <xdr:cNvPr id="3073" name="Text Box 1"/>
        <xdr:cNvSpPr txBox="1">
          <a:spLocks noChangeArrowheads="1"/>
        </xdr:cNvSpPr>
      </xdr:nvSpPr>
      <xdr:spPr bwMode="auto">
        <a:xfrm>
          <a:off x="1238250" y="786765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twoCellAnchor>
    <xdr:from>
      <xdr:col>3</xdr:col>
      <xdr:colOff>933450</xdr:colOff>
      <xdr:row>26</xdr:row>
      <xdr:rowOff>0</xdr:rowOff>
    </xdr:from>
    <xdr:to>
      <xdr:col>3</xdr:col>
      <xdr:colOff>2800350</xdr:colOff>
      <xdr:row>26</xdr:row>
      <xdr:rowOff>0</xdr:rowOff>
    </xdr:to>
    <xdr:sp macro="" textlink="">
      <xdr:nvSpPr>
        <xdr:cNvPr id="3074" name="Text Box 2"/>
        <xdr:cNvSpPr txBox="1">
          <a:spLocks noChangeArrowheads="1"/>
        </xdr:cNvSpPr>
      </xdr:nvSpPr>
      <xdr:spPr bwMode="auto">
        <a:xfrm>
          <a:off x="1238250" y="786765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twoCellAnchor>
    <xdr:from>
      <xdr:col>3</xdr:col>
      <xdr:colOff>933450</xdr:colOff>
      <xdr:row>26</xdr:row>
      <xdr:rowOff>0</xdr:rowOff>
    </xdr:from>
    <xdr:to>
      <xdr:col>3</xdr:col>
      <xdr:colOff>2800350</xdr:colOff>
      <xdr:row>26</xdr:row>
      <xdr:rowOff>0</xdr:rowOff>
    </xdr:to>
    <xdr:sp macro="" textlink="">
      <xdr:nvSpPr>
        <xdr:cNvPr id="3075" name="Text Box 3"/>
        <xdr:cNvSpPr txBox="1">
          <a:spLocks noChangeArrowheads="1"/>
        </xdr:cNvSpPr>
      </xdr:nvSpPr>
      <xdr:spPr bwMode="auto">
        <a:xfrm>
          <a:off x="1238250" y="786765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933450</xdr:colOff>
      <xdr:row>26</xdr:row>
      <xdr:rowOff>0</xdr:rowOff>
    </xdr:from>
    <xdr:to>
      <xdr:col>3</xdr:col>
      <xdr:colOff>2800350</xdr:colOff>
      <xdr:row>26</xdr:row>
      <xdr:rowOff>0</xdr:rowOff>
    </xdr:to>
    <xdr:sp macro="" textlink="">
      <xdr:nvSpPr>
        <xdr:cNvPr id="6145" name="Text Box 1"/>
        <xdr:cNvSpPr txBox="1">
          <a:spLocks noChangeArrowheads="1"/>
        </xdr:cNvSpPr>
      </xdr:nvSpPr>
      <xdr:spPr bwMode="auto">
        <a:xfrm>
          <a:off x="1238250" y="11039475"/>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twoCellAnchor>
    <xdr:from>
      <xdr:col>3</xdr:col>
      <xdr:colOff>933450</xdr:colOff>
      <xdr:row>26</xdr:row>
      <xdr:rowOff>0</xdr:rowOff>
    </xdr:from>
    <xdr:to>
      <xdr:col>3</xdr:col>
      <xdr:colOff>2800350</xdr:colOff>
      <xdr:row>26</xdr:row>
      <xdr:rowOff>0</xdr:rowOff>
    </xdr:to>
    <xdr:sp macro="" textlink="">
      <xdr:nvSpPr>
        <xdr:cNvPr id="6146" name="Text Box 2"/>
        <xdr:cNvSpPr txBox="1">
          <a:spLocks noChangeArrowheads="1"/>
        </xdr:cNvSpPr>
      </xdr:nvSpPr>
      <xdr:spPr bwMode="auto">
        <a:xfrm>
          <a:off x="1238250" y="11039475"/>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twoCellAnchor>
    <xdr:from>
      <xdr:col>3</xdr:col>
      <xdr:colOff>933450</xdr:colOff>
      <xdr:row>26</xdr:row>
      <xdr:rowOff>0</xdr:rowOff>
    </xdr:from>
    <xdr:to>
      <xdr:col>3</xdr:col>
      <xdr:colOff>2800350</xdr:colOff>
      <xdr:row>26</xdr:row>
      <xdr:rowOff>0</xdr:rowOff>
    </xdr:to>
    <xdr:sp macro="" textlink="">
      <xdr:nvSpPr>
        <xdr:cNvPr id="6147" name="Text Box 3"/>
        <xdr:cNvSpPr txBox="1">
          <a:spLocks noChangeArrowheads="1"/>
        </xdr:cNvSpPr>
      </xdr:nvSpPr>
      <xdr:spPr bwMode="auto">
        <a:xfrm>
          <a:off x="1238250" y="11039475"/>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twoCellAnchor editAs="oneCell">
    <xdr:from>
      <xdr:col>3</xdr:col>
      <xdr:colOff>0</xdr:colOff>
      <xdr:row>4</xdr:row>
      <xdr:rowOff>0</xdr:rowOff>
    </xdr:from>
    <xdr:to>
      <xdr:col>3</xdr:col>
      <xdr:colOff>3524250</xdr:colOff>
      <xdr:row>4</xdr:row>
      <xdr:rowOff>2667000</xdr:rowOff>
    </xdr:to>
    <xdr:pic>
      <xdr:nvPicPr>
        <xdr:cNvPr id="6569"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676400"/>
          <a:ext cx="35242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933450</xdr:colOff>
      <xdr:row>25</xdr:row>
      <xdr:rowOff>0</xdr:rowOff>
    </xdr:from>
    <xdr:to>
      <xdr:col>3</xdr:col>
      <xdr:colOff>2800350</xdr:colOff>
      <xdr:row>25</xdr:row>
      <xdr:rowOff>0</xdr:rowOff>
    </xdr:to>
    <xdr:sp macro="" textlink="">
      <xdr:nvSpPr>
        <xdr:cNvPr id="7169" name="Text Box 1"/>
        <xdr:cNvSpPr txBox="1">
          <a:spLocks noChangeArrowheads="1"/>
        </xdr:cNvSpPr>
      </xdr:nvSpPr>
      <xdr:spPr bwMode="auto">
        <a:xfrm>
          <a:off x="1238250" y="876300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twoCellAnchor>
    <xdr:from>
      <xdr:col>3</xdr:col>
      <xdr:colOff>933450</xdr:colOff>
      <xdr:row>25</xdr:row>
      <xdr:rowOff>0</xdr:rowOff>
    </xdr:from>
    <xdr:to>
      <xdr:col>3</xdr:col>
      <xdr:colOff>2800350</xdr:colOff>
      <xdr:row>25</xdr:row>
      <xdr:rowOff>0</xdr:rowOff>
    </xdr:to>
    <xdr:sp macro="" textlink="">
      <xdr:nvSpPr>
        <xdr:cNvPr id="7170" name="Text Box 2"/>
        <xdr:cNvSpPr txBox="1">
          <a:spLocks noChangeArrowheads="1"/>
        </xdr:cNvSpPr>
      </xdr:nvSpPr>
      <xdr:spPr bwMode="auto">
        <a:xfrm>
          <a:off x="1238250" y="876300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twoCellAnchor>
    <xdr:from>
      <xdr:col>3</xdr:col>
      <xdr:colOff>933450</xdr:colOff>
      <xdr:row>25</xdr:row>
      <xdr:rowOff>0</xdr:rowOff>
    </xdr:from>
    <xdr:to>
      <xdr:col>3</xdr:col>
      <xdr:colOff>2800350</xdr:colOff>
      <xdr:row>25</xdr:row>
      <xdr:rowOff>0</xdr:rowOff>
    </xdr:to>
    <xdr:sp macro="" textlink="">
      <xdr:nvSpPr>
        <xdr:cNvPr id="7171" name="Text Box 3"/>
        <xdr:cNvSpPr txBox="1">
          <a:spLocks noChangeArrowheads="1"/>
        </xdr:cNvSpPr>
      </xdr:nvSpPr>
      <xdr:spPr bwMode="auto">
        <a:xfrm>
          <a:off x="1238250" y="8763000"/>
          <a:ext cx="186690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geteilt durch</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mel-statistik.de/fileadmin/daten/0113004-2025.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mel-statistik.de/fileadmin/daten/0113004-202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mel-statistik.de/fileadmin/daten/0113004-2024.pdf"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bmel-statistik.de/fileadmin/daten/0113004-2024.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bmel-statistik.de/fileadmin/daten/0113004-2024.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bmel-statistik.de/fileadmin/daten/0113004-2024.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bmel-statistik.de/fileadmin/daten/0113004-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pageSetUpPr fitToPage="1"/>
  </sheetPr>
  <dimension ref="B1:K46"/>
  <sheetViews>
    <sheetView showGridLines="0" showZeros="0" topLeftCell="A2" zoomScaleNormal="100" workbookViewId="0">
      <selection activeCell="D29" sqref="D29:I30"/>
    </sheetView>
  </sheetViews>
  <sheetFormatPr baseColWidth="10" defaultRowHeight="12.75" x14ac:dyDescent="0.2"/>
  <cols>
    <col min="1" max="1" width="1.7109375" style="19" customWidth="1"/>
    <col min="2" max="2" width="0.28515625" style="19" customWidth="1"/>
    <col min="3" max="3" width="1.7109375" style="19" customWidth="1"/>
    <col min="4" max="4" width="55.28515625" style="19" customWidth="1"/>
    <col min="5" max="5" width="20.7109375" style="19" customWidth="1"/>
    <col min="6" max="9" width="15.5703125" style="19" customWidth="1"/>
    <col min="10" max="16384" width="11.42578125" style="19"/>
  </cols>
  <sheetData>
    <row r="1" spans="2:11" ht="14.25" thickTop="1" thickBot="1" x14ac:dyDescent="0.25">
      <c r="D1" s="18"/>
      <c r="E1" s="108" t="s">
        <v>35</v>
      </c>
      <c r="F1" s="109"/>
      <c r="G1" s="109"/>
      <c r="H1" s="109"/>
      <c r="I1" s="110"/>
    </row>
    <row r="2" spans="2:11" ht="6" customHeight="1" thickTop="1" x14ac:dyDescent="0.2">
      <c r="E2" s="73"/>
      <c r="F2" s="73"/>
      <c r="G2" s="73"/>
      <c r="H2" s="73"/>
      <c r="I2" s="73"/>
    </row>
    <row r="3" spans="2:11" ht="18" x14ac:dyDescent="0.25">
      <c r="B3" s="19" t="s">
        <v>0</v>
      </c>
      <c r="C3" s="28" t="s">
        <v>39</v>
      </c>
    </row>
    <row r="4" spans="2:11" ht="6" customHeight="1" x14ac:dyDescent="0.25">
      <c r="C4" s="29"/>
    </row>
    <row r="5" spans="2:11" ht="24" customHeight="1" x14ac:dyDescent="0.25">
      <c r="C5" s="29"/>
      <c r="D5" s="20" t="s">
        <v>40</v>
      </c>
      <c r="E5" s="111"/>
      <c r="F5" s="111"/>
      <c r="G5" s="111"/>
      <c r="H5" s="111"/>
      <c r="I5" s="111"/>
    </row>
    <row r="7" spans="2:11" ht="3.95" customHeight="1" thickBot="1" x14ac:dyDescent="0.25"/>
    <row r="8" spans="2:11" ht="26.25" customHeight="1" thickBot="1" x14ac:dyDescent="0.25">
      <c r="C8" s="14"/>
      <c r="D8" s="124" t="s">
        <v>16</v>
      </c>
      <c r="E8" s="104" t="s">
        <v>88</v>
      </c>
      <c r="F8" s="16" t="s">
        <v>1</v>
      </c>
      <c r="G8" s="17"/>
      <c r="H8" s="17"/>
      <c r="I8" s="106" t="s">
        <v>33</v>
      </c>
    </row>
    <row r="9" spans="2:11" ht="35.25" customHeight="1" thickBot="1" x14ac:dyDescent="0.25">
      <c r="C9" s="15"/>
      <c r="D9" s="125"/>
      <c r="E9" s="105"/>
      <c r="F9" s="30" t="s">
        <v>84</v>
      </c>
      <c r="G9" s="31" t="s">
        <v>85</v>
      </c>
      <c r="H9" s="32" t="s">
        <v>87</v>
      </c>
      <c r="I9" s="107"/>
    </row>
    <row r="10" spans="2:11" ht="20.100000000000001" customHeight="1" x14ac:dyDescent="0.2">
      <c r="C10" s="35"/>
      <c r="D10" s="36" t="s">
        <v>37</v>
      </c>
      <c r="E10" s="37" t="s">
        <v>67</v>
      </c>
      <c r="F10" s="38"/>
      <c r="G10" s="38"/>
      <c r="H10" s="39"/>
      <c r="I10" s="40">
        <f t="shared" ref="I10:I16" si="0">+(IF(ISNUMBER(F10),F10,0)+IF(ISNUMBER(G10),G10,0)+IF(ISNUMBER(H10),H10,0))/3</f>
        <v>0</v>
      </c>
      <c r="K10" s="79"/>
    </row>
    <row r="11" spans="2:11" ht="20.100000000000001" customHeight="1" x14ac:dyDescent="0.2">
      <c r="C11" s="41" t="s">
        <v>2</v>
      </c>
      <c r="D11" s="42" t="s">
        <v>3</v>
      </c>
      <c r="E11" s="43" t="s">
        <v>68</v>
      </c>
      <c r="F11" s="44"/>
      <c r="G11" s="44"/>
      <c r="H11" s="45"/>
      <c r="I11" s="46">
        <f t="shared" si="0"/>
        <v>0</v>
      </c>
      <c r="K11" s="18"/>
    </row>
    <row r="12" spans="2:11" ht="20.100000000000001" customHeight="1" x14ac:dyDescent="0.2">
      <c r="C12" s="41" t="s">
        <v>4</v>
      </c>
      <c r="D12" s="42" t="s">
        <v>5</v>
      </c>
      <c r="E12" s="43" t="s">
        <v>69</v>
      </c>
      <c r="F12" s="44"/>
      <c r="G12" s="44"/>
      <c r="H12" s="45"/>
      <c r="I12" s="46">
        <f t="shared" si="0"/>
        <v>0</v>
      </c>
      <c r="K12" s="82"/>
    </row>
    <row r="13" spans="2:11" ht="20.100000000000001" customHeight="1" x14ac:dyDescent="0.2">
      <c r="C13" s="41" t="s">
        <v>2</v>
      </c>
      <c r="D13" s="42" t="s">
        <v>6</v>
      </c>
      <c r="E13" s="43" t="s">
        <v>70</v>
      </c>
      <c r="F13" s="44"/>
      <c r="G13" s="44"/>
      <c r="H13" s="45"/>
      <c r="I13" s="46">
        <f t="shared" si="0"/>
        <v>0</v>
      </c>
    </row>
    <row r="14" spans="2:11" ht="20.100000000000001" customHeight="1" x14ac:dyDescent="0.2">
      <c r="C14" s="21" t="s">
        <v>2</v>
      </c>
      <c r="D14" s="47" t="s">
        <v>7</v>
      </c>
      <c r="E14" s="43" t="s">
        <v>71</v>
      </c>
      <c r="F14" s="44"/>
      <c r="G14" s="44"/>
      <c r="H14" s="45"/>
      <c r="I14" s="46">
        <f t="shared" si="0"/>
        <v>0</v>
      </c>
    </row>
    <row r="15" spans="2:11" ht="20.100000000000001" customHeight="1" x14ac:dyDescent="0.2">
      <c r="C15" s="21" t="s">
        <v>4</v>
      </c>
      <c r="D15" s="47" t="s">
        <v>8</v>
      </c>
      <c r="E15" s="43" t="s">
        <v>72</v>
      </c>
      <c r="F15" s="44"/>
      <c r="G15" s="44"/>
      <c r="H15" s="45"/>
      <c r="I15" s="46">
        <f t="shared" si="0"/>
        <v>0</v>
      </c>
    </row>
    <row r="16" spans="2:11" ht="20.100000000000001" customHeight="1" thickBot="1" x14ac:dyDescent="0.25">
      <c r="C16" s="21" t="s">
        <v>2</v>
      </c>
      <c r="D16" s="48" t="s">
        <v>9</v>
      </c>
      <c r="E16" s="49" t="s">
        <v>73</v>
      </c>
      <c r="F16" s="50"/>
      <c r="G16" s="50"/>
      <c r="H16" s="51"/>
      <c r="I16" s="52">
        <f t="shared" si="0"/>
        <v>0</v>
      </c>
    </row>
    <row r="17" spans="3:9" ht="20.100000000000001" customHeight="1" thickBot="1" x14ac:dyDescent="0.25">
      <c r="C17" s="53" t="s">
        <v>12</v>
      </c>
      <c r="D17" s="54" t="s">
        <v>46</v>
      </c>
      <c r="E17" s="8"/>
      <c r="F17" s="10">
        <f>F10-F11+F12-F13-F14+F15-F16</f>
        <v>0</v>
      </c>
      <c r="G17" s="10">
        <f>G10-G11+G12-G13-G14+G15-G16</f>
        <v>0</v>
      </c>
      <c r="H17" s="10">
        <f>H10-H11+H12-H13-H14+H15-H16</f>
        <v>0</v>
      </c>
      <c r="I17" s="10">
        <f>I10-I11+I12-I13-I14+I15-I16</f>
        <v>0</v>
      </c>
    </row>
    <row r="18" spans="3:9" s="85" customFormat="1" ht="28.5" customHeight="1" x14ac:dyDescent="0.2">
      <c r="C18" s="21" t="s">
        <v>4</v>
      </c>
      <c r="D18" s="47" t="s">
        <v>10</v>
      </c>
      <c r="E18" s="22" t="s">
        <v>74</v>
      </c>
      <c r="F18" s="44"/>
      <c r="G18" s="44"/>
      <c r="H18" s="45"/>
      <c r="I18" s="46">
        <f>+(IF(ISNUMBER(F18),F18,0)+IF(ISNUMBER(G18),G18,0)+IF(ISNUMBER(H18),H18,0))/3</f>
        <v>0</v>
      </c>
    </row>
    <row r="19" spans="3:9" ht="20.100000000000001" customHeight="1" x14ac:dyDescent="0.2">
      <c r="C19" s="21" t="s">
        <v>2</v>
      </c>
      <c r="D19" s="47" t="s">
        <v>11</v>
      </c>
      <c r="E19" s="43" t="s">
        <v>75</v>
      </c>
      <c r="F19" s="44"/>
      <c r="G19" s="44"/>
      <c r="H19" s="45"/>
      <c r="I19" s="46">
        <f>+(IF(ISNUMBER(F19),F19,0)+IF(ISNUMBER(G19),G19,0)+IF(ISNUMBER(H19),H19,0))/3</f>
        <v>0</v>
      </c>
    </row>
    <row r="20" spans="3:9" ht="27" customHeight="1" x14ac:dyDescent="0.2">
      <c r="C20" s="21" t="s">
        <v>2</v>
      </c>
      <c r="D20" s="55" t="s">
        <v>14</v>
      </c>
      <c r="E20" s="56" t="s">
        <v>76</v>
      </c>
      <c r="F20" s="38"/>
      <c r="G20" s="38"/>
      <c r="H20" s="39"/>
      <c r="I20" s="46">
        <f>+(IF(ISNUMBER(F20),F20,0)+IF(ISNUMBER(G20),G20,0)+IF(ISNUMBER(H20),H20,0))/3</f>
        <v>0</v>
      </c>
    </row>
    <row r="21" spans="3:9" ht="20.100000000000001" customHeight="1" thickBot="1" x14ac:dyDescent="0.25">
      <c r="C21" s="21" t="s">
        <v>4</v>
      </c>
      <c r="D21" s="57" t="s">
        <v>15</v>
      </c>
      <c r="E21" s="22" t="s">
        <v>77</v>
      </c>
      <c r="F21" s="44"/>
      <c r="G21" s="44"/>
      <c r="H21" s="45"/>
      <c r="I21" s="46">
        <f>+(IF(ISNUMBER(F21),F21,0)+IF(ISNUMBER(G21),G21,0)+IF(ISNUMBER(H21),H21,0))/3</f>
        <v>0</v>
      </c>
    </row>
    <row r="22" spans="3:9" ht="20.100000000000001" customHeight="1" thickBot="1" x14ac:dyDescent="0.25">
      <c r="C22" s="53" t="s">
        <v>12</v>
      </c>
      <c r="D22" s="54" t="s">
        <v>38</v>
      </c>
      <c r="E22" s="58"/>
      <c r="F22" s="59">
        <f>F18-F19-F20+F21</f>
        <v>0</v>
      </c>
      <c r="G22" s="60">
        <f>G18-G19-G20+G21</f>
        <v>0</v>
      </c>
      <c r="H22" s="61">
        <f>H18-H19-H20+H21</f>
        <v>0</v>
      </c>
      <c r="I22" s="62">
        <f>I18-I19-I20+I21</f>
        <v>0</v>
      </c>
    </row>
    <row r="23" spans="3:9" ht="16.5" thickBot="1" x14ac:dyDescent="0.25">
      <c r="C23" s="23" t="s">
        <v>12</v>
      </c>
      <c r="D23" s="24" t="s">
        <v>17</v>
      </c>
      <c r="E23" s="25"/>
      <c r="F23" s="63">
        <f>F17+F22</f>
        <v>0</v>
      </c>
      <c r="G23" s="64">
        <f>G17+G22</f>
        <v>0</v>
      </c>
      <c r="H23" s="65">
        <f>H17+H22</f>
        <v>0</v>
      </c>
      <c r="I23" s="66">
        <f>I17+I22</f>
        <v>0</v>
      </c>
    </row>
    <row r="24" spans="3:9" hidden="1" x14ac:dyDescent="0.2"/>
    <row r="25" spans="3:9" ht="18.75" customHeight="1" x14ac:dyDescent="0.2">
      <c r="D25" s="18" t="s">
        <v>89</v>
      </c>
    </row>
    <row r="26" spans="3:9" ht="18.75" customHeight="1" x14ac:dyDescent="0.2">
      <c r="D26" s="5" t="s">
        <v>90</v>
      </c>
    </row>
    <row r="27" spans="3:9" ht="21" customHeight="1" x14ac:dyDescent="0.25">
      <c r="D27" s="26" t="s">
        <v>13</v>
      </c>
    </row>
    <row r="28" spans="3:9" ht="12" customHeight="1" x14ac:dyDescent="0.2">
      <c r="D28" s="27"/>
    </row>
    <row r="29" spans="3:9" ht="12" customHeight="1" x14ac:dyDescent="0.2">
      <c r="D29" s="122"/>
      <c r="E29" s="122"/>
      <c r="F29" s="122"/>
      <c r="G29" s="122"/>
      <c r="H29" s="122"/>
      <c r="I29" s="122"/>
    </row>
    <row r="30" spans="3:9" ht="12" customHeight="1" x14ac:dyDescent="0.2">
      <c r="D30" s="123"/>
      <c r="E30" s="123"/>
      <c r="F30" s="123"/>
      <c r="G30" s="123"/>
      <c r="H30" s="123"/>
      <c r="I30" s="123"/>
    </row>
    <row r="31" spans="3:9" ht="12" customHeight="1" x14ac:dyDescent="0.2">
      <c r="D31" s="122"/>
      <c r="E31" s="122"/>
      <c r="F31" s="122"/>
      <c r="G31" s="122"/>
      <c r="H31" s="122"/>
      <c r="I31" s="122"/>
    </row>
    <row r="32" spans="3:9" ht="12" customHeight="1" x14ac:dyDescent="0.2">
      <c r="D32" s="123"/>
      <c r="E32" s="123"/>
      <c r="F32" s="123"/>
      <c r="G32" s="123"/>
      <c r="H32" s="123"/>
      <c r="I32" s="123"/>
    </row>
    <row r="33" spans="3:9" ht="12" customHeight="1" x14ac:dyDescent="0.2">
      <c r="D33" s="122"/>
      <c r="E33" s="122"/>
      <c r="F33" s="122"/>
      <c r="G33" s="122"/>
      <c r="H33" s="122"/>
      <c r="I33" s="122"/>
    </row>
    <row r="34" spans="3:9" ht="12" customHeight="1" x14ac:dyDescent="0.2">
      <c r="D34" s="123"/>
      <c r="E34" s="123"/>
      <c r="F34" s="123"/>
      <c r="G34" s="123"/>
      <c r="H34" s="123"/>
      <c r="I34" s="123"/>
    </row>
    <row r="35" spans="3:9" ht="12" customHeight="1" x14ac:dyDescent="0.2">
      <c r="D35" s="122"/>
      <c r="E35" s="122"/>
      <c r="F35" s="122"/>
      <c r="G35" s="122"/>
      <c r="H35" s="122"/>
      <c r="I35" s="122"/>
    </row>
    <row r="36" spans="3:9" ht="12" customHeight="1" x14ac:dyDescent="0.2">
      <c r="D36" s="123"/>
      <c r="E36" s="123"/>
      <c r="F36" s="123"/>
      <c r="G36" s="123"/>
      <c r="H36" s="123"/>
      <c r="I36" s="123"/>
    </row>
    <row r="37" spans="3:9" ht="12" customHeight="1" x14ac:dyDescent="0.2">
      <c r="D37" s="122"/>
      <c r="E37" s="122"/>
      <c r="F37" s="122"/>
      <c r="G37" s="122"/>
      <c r="H37" s="122"/>
      <c r="I37" s="122"/>
    </row>
    <row r="38" spans="3:9" ht="12" customHeight="1" x14ac:dyDescent="0.2">
      <c r="D38" s="123"/>
      <c r="E38" s="123"/>
      <c r="F38" s="123"/>
      <c r="G38" s="123"/>
      <c r="H38" s="123"/>
      <c r="I38" s="123"/>
    </row>
    <row r="39" spans="3:9" ht="12" customHeight="1" x14ac:dyDescent="0.2"/>
    <row r="40" spans="3:9" ht="12" customHeight="1" x14ac:dyDescent="0.2"/>
    <row r="41" spans="3:9" ht="12" customHeight="1" x14ac:dyDescent="0.2">
      <c r="C41" s="112" t="s">
        <v>36</v>
      </c>
      <c r="D41" s="113"/>
      <c r="E41" s="113"/>
      <c r="F41" s="113"/>
      <c r="G41" s="113"/>
      <c r="H41" s="113"/>
      <c r="I41" s="114"/>
    </row>
    <row r="42" spans="3:9" ht="12" customHeight="1" x14ac:dyDescent="0.2">
      <c r="C42" s="115"/>
      <c r="D42" s="116"/>
      <c r="E42" s="116"/>
      <c r="F42" s="116"/>
      <c r="G42" s="116"/>
      <c r="H42" s="116"/>
      <c r="I42" s="117"/>
    </row>
    <row r="43" spans="3:9" ht="12" customHeight="1" x14ac:dyDescent="0.2">
      <c r="C43" s="115"/>
      <c r="D43" s="118"/>
      <c r="E43" s="118"/>
      <c r="F43" s="118"/>
      <c r="G43" s="118"/>
      <c r="H43" s="118"/>
      <c r="I43" s="117"/>
    </row>
    <row r="44" spans="3:9" ht="12" customHeight="1" x14ac:dyDescent="0.2">
      <c r="C44" s="115"/>
      <c r="D44" s="118"/>
      <c r="E44" s="118"/>
      <c r="F44" s="118"/>
      <c r="G44" s="118"/>
      <c r="H44" s="118"/>
      <c r="I44" s="117"/>
    </row>
    <row r="45" spans="3:9" ht="12" customHeight="1" x14ac:dyDescent="0.2">
      <c r="C45" s="115"/>
      <c r="D45" s="118"/>
      <c r="E45" s="118"/>
      <c r="F45" s="118"/>
      <c r="G45" s="118"/>
      <c r="H45" s="118"/>
      <c r="I45" s="117"/>
    </row>
    <row r="46" spans="3:9" x14ac:dyDescent="0.2">
      <c r="C46" s="119"/>
      <c r="D46" s="120"/>
      <c r="E46" s="120"/>
      <c r="F46" s="120"/>
      <c r="G46" s="120"/>
      <c r="H46" s="120"/>
      <c r="I46" s="121"/>
    </row>
  </sheetData>
  <sheetProtection password="E9F7" sheet="1" objects="1" scenarios="1" selectLockedCells="1"/>
  <mergeCells count="11">
    <mergeCell ref="E8:E9"/>
    <mergeCell ref="I8:I9"/>
    <mergeCell ref="E1:I1"/>
    <mergeCell ref="E5:I5"/>
    <mergeCell ref="C41:I46"/>
    <mergeCell ref="D29:I30"/>
    <mergeCell ref="D31:I32"/>
    <mergeCell ref="D33:I34"/>
    <mergeCell ref="D35:I36"/>
    <mergeCell ref="D37:I38"/>
    <mergeCell ref="D8:D9"/>
  </mergeCells>
  <phoneticPr fontId="1" type="noConversion"/>
  <hyperlinks>
    <hyperlink ref="D26" r:id="rId1"/>
  </hyperlinks>
  <pageMargins left="1.1811023622047245" right="0.78740157480314965" top="0.76" bottom="0.39" header="0.51181102362204722" footer="0.2"/>
  <pageSetup paperSize="9" scale="71" orientation="landscape" blackAndWhite="1"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J40"/>
  <sheetViews>
    <sheetView showGridLines="0" showZeros="0" tabSelected="1" zoomScaleNormal="100" workbookViewId="0">
      <selection activeCell="J26" sqref="J26"/>
    </sheetView>
  </sheetViews>
  <sheetFormatPr baseColWidth="10" defaultRowHeight="12.75" x14ac:dyDescent="0.2"/>
  <cols>
    <col min="1" max="1" width="1.7109375" style="6" customWidth="1"/>
    <col min="2" max="2" width="0.28515625" style="6" customWidth="1"/>
    <col min="3" max="3" width="1.7109375" style="6" customWidth="1"/>
    <col min="4" max="4" width="51.7109375" style="6" customWidth="1"/>
    <col min="5" max="5" width="14.7109375" style="6" customWidth="1"/>
    <col min="6" max="9" width="15.5703125" style="6" customWidth="1"/>
    <col min="10" max="10" width="55.7109375" style="6" customWidth="1"/>
    <col min="11" max="16384" width="11.42578125" style="6"/>
  </cols>
  <sheetData>
    <row r="1" spans="1:10" ht="14.25" thickTop="1" thickBot="1" x14ac:dyDescent="0.25">
      <c r="C1" s="19"/>
      <c r="D1" s="19"/>
      <c r="E1" s="127" t="s">
        <v>35</v>
      </c>
      <c r="F1" s="128"/>
      <c r="G1" s="128"/>
      <c r="H1" s="128"/>
      <c r="I1" s="129"/>
      <c r="J1" s="19"/>
    </row>
    <row r="2" spans="1:10" ht="6" customHeight="1" thickTop="1" x14ac:dyDescent="0.2">
      <c r="C2" s="19"/>
      <c r="D2" s="19"/>
      <c r="E2" s="73"/>
      <c r="F2" s="73"/>
      <c r="G2" s="73"/>
      <c r="H2" s="73"/>
      <c r="I2" s="73"/>
      <c r="J2" s="19"/>
    </row>
    <row r="3" spans="1:10" ht="18" x14ac:dyDescent="0.25">
      <c r="B3" s="6" t="s">
        <v>0</v>
      </c>
      <c r="C3" s="29" t="s">
        <v>19</v>
      </c>
      <c r="D3" s="33"/>
      <c r="E3" s="19"/>
      <c r="F3" s="19"/>
      <c r="G3" s="19"/>
      <c r="H3" s="19"/>
      <c r="I3" s="19"/>
      <c r="J3" s="19"/>
    </row>
    <row r="4" spans="1:10" ht="6" customHeight="1" x14ac:dyDescent="0.25">
      <c r="C4" s="29"/>
      <c r="D4" s="19"/>
      <c r="E4" s="19"/>
      <c r="F4" s="19"/>
      <c r="G4" s="19"/>
      <c r="H4" s="19"/>
      <c r="I4" s="19"/>
      <c r="J4" s="19"/>
    </row>
    <row r="5" spans="1:10" ht="24" customHeight="1" x14ac:dyDescent="0.25">
      <c r="A5" s="19"/>
      <c r="B5" s="19"/>
      <c r="C5" s="29"/>
      <c r="D5" s="20" t="s">
        <v>40</v>
      </c>
      <c r="E5" s="111">
        <f>Bereinigte_Eigenkapitalveränd!E5</f>
        <v>0</v>
      </c>
      <c r="F5" s="111"/>
      <c r="G5" s="111"/>
      <c r="H5" s="111"/>
      <c r="I5" s="111"/>
      <c r="J5" s="19"/>
    </row>
    <row r="6" spans="1:10" x14ac:dyDescent="0.2">
      <c r="A6" s="19"/>
      <c r="B6" s="19"/>
      <c r="C6" s="19"/>
      <c r="D6" s="19"/>
      <c r="E6" s="19"/>
      <c r="F6" s="19"/>
      <c r="G6" s="19"/>
      <c r="H6" s="19"/>
      <c r="I6" s="19"/>
      <c r="J6" s="19"/>
    </row>
    <row r="7" spans="1:10" ht="3.95" customHeight="1" thickBot="1" x14ac:dyDescent="0.25"/>
    <row r="8" spans="1:10" ht="27" customHeight="1" thickBot="1" x14ac:dyDescent="0.25">
      <c r="A8" s="19"/>
      <c r="B8" s="19"/>
      <c r="C8" s="14"/>
      <c r="D8" s="124" t="s">
        <v>18</v>
      </c>
      <c r="E8" s="104" t="s">
        <v>91</v>
      </c>
      <c r="F8" s="16" t="s">
        <v>1</v>
      </c>
      <c r="G8" s="17"/>
      <c r="H8" s="17"/>
      <c r="I8" s="106" t="s">
        <v>33</v>
      </c>
      <c r="J8" s="106" t="s">
        <v>47</v>
      </c>
    </row>
    <row r="9" spans="1:10" ht="34.5" customHeight="1" thickBot="1" x14ac:dyDescent="0.25">
      <c r="A9" s="19"/>
      <c r="B9" s="19"/>
      <c r="C9" s="15"/>
      <c r="D9" s="125"/>
      <c r="E9" s="105"/>
      <c r="F9" s="30" t="s">
        <v>84</v>
      </c>
      <c r="G9" s="31" t="s">
        <v>85</v>
      </c>
      <c r="H9" s="32" t="s">
        <v>87</v>
      </c>
      <c r="I9" s="107"/>
      <c r="J9" s="126"/>
    </row>
    <row r="10" spans="1:10" ht="29.25" customHeight="1" x14ac:dyDescent="0.2">
      <c r="A10" s="19"/>
      <c r="B10" s="19"/>
      <c r="C10" s="35"/>
      <c r="D10" s="36" t="s">
        <v>20</v>
      </c>
      <c r="E10" s="37">
        <v>1571</v>
      </c>
      <c r="F10" s="3"/>
      <c r="G10" s="3"/>
      <c r="H10" s="4"/>
      <c r="I10" s="9">
        <f>+(IF(ISNUMBER(F10),F10,0)+IF(ISNUMBER(G10),G10,0)+IF(ISNUMBER(H10),H10,0))/3</f>
        <v>0</v>
      </c>
      <c r="J10" s="7"/>
    </row>
    <row r="11" spans="1:10" ht="29.25" customHeight="1" x14ac:dyDescent="0.2">
      <c r="A11" s="19"/>
      <c r="B11" s="19"/>
      <c r="C11" s="67" t="s">
        <v>4</v>
      </c>
      <c r="D11" s="42" t="s">
        <v>21</v>
      </c>
      <c r="E11" s="43">
        <v>1572</v>
      </c>
      <c r="F11" s="1"/>
      <c r="G11" s="1"/>
      <c r="H11" s="2"/>
      <c r="I11" s="9">
        <f t="shared" ref="I11:I17" si="0">+(IF(ISNUMBER(F11),F11,0)+IF(ISNUMBER(G11),G11,0)+IF(ISNUMBER(H11),H11,0))/3</f>
        <v>0</v>
      </c>
      <c r="J11" s="7"/>
    </row>
    <row r="12" spans="1:10" ht="29.25" customHeight="1" x14ac:dyDescent="0.2">
      <c r="A12" s="19"/>
      <c r="B12" s="19"/>
      <c r="C12" s="67" t="s">
        <v>4</v>
      </c>
      <c r="D12" s="42" t="s">
        <v>25</v>
      </c>
      <c r="E12" s="43">
        <v>1573</v>
      </c>
      <c r="F12" s="1"/>
      <c r="G12" s="1"/>
      <c r="H12" s="2"/>
      <c r="I12" s="9">
        <f t="shared" si="0"/>
        <v>0</v>
      </c>
      <c r="J12" s="7"/>
    </row>
    <row r="13" spans="1:10" ht="29.25" customHeight="1" x14ac:dyDescent="0.2">
      <c r="A13" s="19"/>
      <c r="B13" s="19"/>
      <c r="C13" s="41" t="s">
        <v>4</v>
      </c>
      <c r="D13" s="42" t="s">
        <v>22</v>
      </c>
      <c r="E13" s="43">
        <v>1574</v>
      </c>
      <c r="F13" s="1"/>
      <c r="G13" s="1"/>
      <c r="H13" s="2"/>
      <c r="I13" s="9">
        <f t="shared" si="0"/>
        <v>0</v>
      </c>
      <c r="J13" s="7"/>
    </row>
    <row r="14" spans="1:10" ht="29.25" customHeight="1" x14ac:dyDescent="0.2">
      <c r="A14" s="19"/>
      <c r="B14" s="19"/>
      <c r="C14" s="41" t="s">
        <v>4</v>
      </c>
      <c r="D14" s="42" t="s">
        <v>23</v>
      </c>
      <c r="E14" s="43">
        <v>1575</v>
      </c>
      <c r="F14" s="1"/>
      <c r="G14" s="1"/>
      <c r="H14" s="2"/>
      <c r="I14" s="9">
        <f t="shared" si="0"/>
        <v>0</v>
      </c>
      <c r="J14" s="7"/>
    </row>
    <row r="15" spans="1:10" ht="29.25" customHeight="1" x14ac:dyDescent="0.2">
      <c r="A15" s="19"/>
      <c r="B15" s="19"/>
      <c r="C15" s="41" t="s">
        <v>4</v>
      </c>
      <c r="D15" s="42" t="s">
        <v>15</v>
      </c>
      <c r="E15" s="43">
        <v>1576</v>
      </c>
      <c r="F15" s="1"/>
      <c r="G15" s="1"/>
      <c r="H15" s="2"/>
      <c r="I15" s="9">
        <f t="shared" si="0"/>
        <v>0</v>
      </c>
      <c r="J15" s="7"/>
    </row>
    <row r="16" spans="1:10" ht="29.25" customHeight="1" x14ac:dyDescent="0.2">
      <c r="A16" s="19"/>
      <c r="B16" s="19"/>
      <c r="C16" s="41" t="s">
        <v>4</v>
      </c>
      <c r="D16" s="42" t="s">
        <v>26</v>
      </c>
      <c r="E16" s="43">
        <v>1577</v>
      </c>
      <c r="F16" s="1"/>
      <c r="G16" s="1"/>
      <c r="H16" s="2"/>
      <c r="I16" s="9">
        <f t="shared" si="0"/>
        <v>0</v>
      </c>
      <c r="J16" s="7"/>
    </row>
    <row r="17" spans="1:10" ht="29.25" customHeight="1" thickBot="1" x14ac:dyDescent="0.25">
      <c r="A17" s="19"/>
      <c r="B17" s="19"/>
      <c r="C17" s="41" t="s">
        <v>4</v>
      </c>
      <c r="D17" s="42" t="s">
        <v>27</v>
      </c>
      <c r="E17" s="43">
        <v>1578</v>
      </c>
      <c r="F17" s="1"/>
      <c r="G17" s="1"/>
      <c r="H17" s="2"/>
      <c r="I17" s="9">
        <f t="shared" si="0"/>
        <v>0</v>
      </c>
      <c r="J17" s="7"/>
    </row>
    <row r="18" spans="1:10" ht="20.100000000000001" customHeight="1" thickBot="1" x14ac:dyDescent="0.25">
      <c r="A18" s="19"/>
      <c r="B18" s="19"/>
      <c r="C18" s="53" t="s">
        <v>12</v>
      </c>
      <c r="D18" s="68" t="s">
        <v>28</v>
      </c>
      <c r="E18" s="69">
        <v>1579</v>
      </c>
      <c r="F18" s="10">
        <f>SUM(F10:F17)</f>
        <v>0</v>
      </c>
      <c r="G18" s="11">
        <f>SUM(G10:G17)</f>
        <v>0</v>
      </c>
      <c r="H18" s="11">
        <f>SUM(H10:H17)</f>
        <v>0</v>
      </c>
      <c r="I18" s="10">
        <f>SUM(I10:I17)</f>
        <v>0</v>
      </c>
      <c r="J18" s="13"/>
    </row>
    <row r="19" spans="1:10" ht="20.100000000000001" customHeight="1" thickBot="1" x14ac:dyDescent="0.25">
      <c r="A19" s="19"/>
      <c r="B19" s="19"/>
      <c r="C19" s="19"/>
      <c r="D19" s="19"/>
      <c r="E19" s="18"/>
      <c r="F19" s="19"/>
      <c r="G19" s="19"/>
      <c r="H19" s="19"/>
      <c r="I19" s="19"/>
      <c r="J19" s="19"/>
    </row>
    <row r="20" spans="1:10" ht="27" customHeight="1" thickBot="1" x14ac:dyDescent="0.25">
      <c r="A20" s="19"/>
      <c r="B20" s="19"/>
      <c r="C20" s="14"/>
      <c r="D20" s="124" t="s">
        <v>10</v>
      </c>
      <c r="E20" s="104" t="s">
        <v>91</v>
      </c>
      <c r="F20" s="16" t="s">
        <v>1</v>
      </c>
      <c r="G20" s="17"/>
      <c r="H20" s="17"/>
      <c r="I20" s="106" t="s">
        <v>33</v>
      </c>
      <c r="J20" s="106" t="s">
        <v>47</v>
      </c>
    </row>
    <row r="21" spans="1:10" ht="33" customHeight="1" thickBot="1" x14ac:dyDescent="0.25">
      <c r="A21" s="19"/>
      <c r="B21" s="19"/>
      <c r="C21" s="15"/>
      <c r="D21" s="125"/>
      <c r="E21" s="105"/>
      <c r="F21" s="30" t="s">
        <v>84</v>
      </c>
      <c r="G21" s="31" t="s">
        <v>85</v>
      </c>
      <c r="H21" s="32" t="s">
        <v>87</v>
      </c>
      <c r="I21" s="107"/>
      <c r="J21" s="126"/>
    </row>
    <row r="22" spans="1:10" ht="30.75" customHeight="1" x14ac:dyDescent="0.2">
      <c r="A22" s="19"/>
      <c r="B22" s="19"/>
      <c r="C22" s="35"/>
      <c r="D22" s="36" t="s">
        <v>30</v>
      </c>
      <c r="E22" s="37">
        <v>1580</v>
      </c>
      <c r="F22" s="3"/>
      <c r="G22" s="3"/>
      <c r="H22" s="4"/>
      <c r="I22" s="9">
        <f>+(IF(ISNUMBER(F22),F22,0)+IF(ISNUMBER(G22),G22,0)+IF(ISNUMBER(H22),H22,0))/3</f>
        <v>0</v>
      </c>
      <c r="J22" s="7"/>
    </row>
    <row r="23" spans="1:10" ht="30.75" customHeight="1" x14ac:dyDescent="0.2">
      <c r="A23" s="19"/>
      <c r="B23" s="19"/>
      <c r="C23" s="67" t="s">
        <v>4</v>
      </c>
      <c r="D23" s="42" t="s">
        <v>31</v>
      </c>
      <c r="E23" s="43">
        <v>1581</v>
      </c>
      <c r="F23" s="1"/>
      <c r="G23" s="1"/>
      <c r="H23" s="2"/>
      <c r="I23" s="9">
        <f>+(IF(ISNUMBER(F23),F23,0)+IF(ISNUMBER(G23),G23,0)+IF(ISNUMBER(H23),H23,0))/3</f>
        <v>0</v>
      </c>
      <c r="J23" s="7"/>
    </row>
    <row r="24" spans="1:10" ht="30.75" customHeight="1" x14ac:dyDescent="0.2">
      <c r="A24" s="19"/>
      <c r="B24" s="19"/>
      <c r="C24" s="67" t="s">
        <v>4</v>
      </c>
      <c r="D24" s="42" t="s">
        <v>11</v>
      </c>
      <c r="E24" s="43">
        <v>1582</v>
      </c>
      <c r="F24" s="1"/>
      <c r="G24" s="1"/>
      <c r="H24" s="2"/>
      <c r="I24" s="9">
        <f>+(IF(ISNUMBER(F24),F24,0)+IF(ISNUMBER(G24),G24,0)+IF(ISNUMBER(H24),H24,0))/3</f>
        <v>0</v>
      </c>
      <c r="J24" s="7"/>
    </row>
    <row r="25" spans="1:10" ht="30.75" customHeight="1" x14ac:dyDescent="0.2">
      <c r="A25" s="19"/>
      <c r="B25" s="19"/>
      <c r="C25" s="67" t="s">
        <v>4</v>
      </c>
      <c r="D25" s="42" t="s">
        <v>24</v>
      </c>
      <c r="E25" s="43">
        <v>1583</v>
      </c>
      <c r="F25" s="1"/>
      <c r="G25" s="1"/>
      <c r="H25" s="2"/>
      <c r="I25" s="9">
        <f>+(IF(ISNUMBER(F25),F25,0)+IF(ISNUMBER(G25),G25,0)+IF(ISNUMBER(H25),H25,0))/3</f>
        <v>0</v>
      </c>
      <c r="J25" s="7"/>
    </row>
    <row r="26" spans="1:10" ht="30.75" customHeight="1" thickBot="1" x14ac:dyDescent="0.25">
      <c r="A26" s="19"/>
      <c r="B26" s="19"/>
      <c r="C26" s="41" t="s">
        <v>4</v>
      </c>
      <c r="D26" s="42" t="s">
        <v>32</v>
      </c>
      <c r="E26" s="43">
        <v>1588</v>
      </c>
      <c r="F26" s="1"/>
      <c r="G26" s="1"/>
      <c r="H26" s="2"/>
      <c r="I26" s="9">
        <f>+(IF(ISNUMBER(F26),F26,0)+IF(ISNUMBER(G26),G26,0)+IF(ISNUMBER(H26),H26,0))/3</f>
        <v>0</v>
      </c>
      <c r="J26" s="7"/>
    </row>
    <row r="27" spans="1:10" ht="20.100000000000001" customHeight="1" thickBot="1" x14ac:dyDescent="0.25">
      <c r="A27" s="19"/>
      <c r="B27" s="19"/>
      <c r="C27" s="53" t="s">
        <v>12</v>
      </c>
      <c r="D27" s="68" t="s">
        <v>29</v>
      </c>
      <c r="E27" s="69">
        <v>1589</v>
      </c>
      <c r="F27" s="11">
        <f>+SUM(F22:F26)</f>
        <v>0</v>
      </c>
      <c r="G27" s="11">
        <f>+SUM(G22:G26)</f>
        <v>0</v>
      </c>
      <c r="H27" s="12">
        <f>+SUM(H22:H26)</f>
        <v>0</v>
      </c>
      <c r="I27" s="13">
        <f>+SUM(I22:I26)</f>
        <v>0</v>
      </c>
      <c r="J27" s="13"/>
    </row>
    <row r="28" spans="1:10" ht="18.75" customHeight="1" x14ac:dyDescent="0.2">
      <c r="A28" s="19"/>
      <c r="B28" s="19"/>
      <c r="C28" s="19"/>
      <c r="D28" s="18" t="s">
        <v>89</v>
      </c>
      <c r="E28" s="19"/>
      <c r="F28" s="19"/>
      <c r="G28" s="19"/>
      <c r="H28" s="19"/>
      <c r="I28" s="19"/>
      <c r="J28" s="19"/>
    </row>
    <row r="29" spans="1:10" ht="18.75" customHeight="1" x14ac:dyDescent="0.2">
      <c r="B29" s="19"/>
      <c r="C29" s="19"/>
      <c r="D29" s="34" t="s">
        <v>90</v>
      </c>
      <c r="E29" s="19"/>
      <c r="F29" s="19"/>
      <c r="G29" s="19"/>
      <c r="H29" s="19"/>
      <c r="I29" s="19"/>
      <c r="J29" s="19"/>
    </row>
    <row r="30" spans="1:10" x14ac:dyDescent="0.2">
      <c r="B30" s="19"/>
      <c r="C30" s="19"/>
      <c r="D30" s="19"/>
      <c r="E30" s="19"/>
      <c r="F30" s="19"/>
      <c r="G30" s="19"/>
      <c r="H30" s="19"/>
      <c r="I30" s="19"/>
      <c r="J30" s="19"/>
    </row>
    <row r="31" spans="1:10" hidden="1" x14ac:dyDescent="0.2">
      <c r="B31" s="19"/>
      <c r="C31" s="19"/>
      <c r="D31" s="19"/>
      <c r="E31" s="19"/>
      <c r="F31" s="19"/>
      <c r="G31" s="19"/>
      <c r="H31" s="19"/>
      <c r="I31" s="19"/>
      <c r="J31" s="19"/>
    </row>
    <row r="32" spans="1:10" ht="12.95" customHeight="1" x14ac:dyDescent="0.2">
      <c r="B32" s="19"/>
      <c r="C32" s="19"/>
      <c r="D32" s="19"/>
      <c r="E32" s="19"/>
      <c r="F32" s="19"/>
      <c r="G32" s="19"/>
      <c r="H32" s="19"/>
      <c r="I32" s="19"/>
      <c r="J32" s="19"/>
    </row>
    <row r="33" ht="12.95" customHeight="1" x14ac:dyDescent="0.2"/>
    <row r="34" ht="12.95" customHeight="1" x14ac:dyDescent="0.2"/>
    <row r="35" ht="12.95" customHeight="1" x14ac:dyDescent="0.2"/>
    <row r="36" ht="12.95" customHeight="1" x14ac:dyDescent="0.2"/>
    <row r="37" ht="12.95" customHeight="1" x14ac:dyDescent="0.2"/>
    <row r="38" ht="12.95" customHeight="1" x14ac:dyDescent="0.2"/>
    <row r="39" ht="12.95" customHeight="1" x14ac:dyDescent="0.2"/>
    <row r="40" ht="12.95" customHeight="1" x14ac:dyDescent="0.2"/>
  </sheetData>
  <sheetProtection password="E9F7" sheet="1" objects="1" scenarios="1" selectLockedCells="1"/>
  <mergeCells count="10">
    <mergeCell ref="D8:D9"/>
    <mergeCell ref="E8:E9"/>
    <mergeCell ref="E20:E21"/>
    <mergeCell ref="D20:D21"/>
    <mergeCell ref="J8:J9"/>
    <mergeCell ref="J20:J21"/>
    <mergeCell ref="E1:I1"/>
    <mergeCell ref="E5:I5"/>
    <mergeCell ref="I20:I21"/>
    <mergeCell ref="I8:I9"/>
  </mergeCells>
  <phoneticPr fontId="1" type="noConversion"/>
  <hyperlinks>
    <hyperlink ref="D29" r:id="rId1"/>
  </hyperlinks>
  <pageMargins left="0.25" right="0.25" top="0.43" bottom="0.4" header="0.3" footer="0.3"/>
  <pageSetup paperSize="9" scale="70" orientation="landscape" blackAndWhite="1"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7"/>
  <sheetViews>
    <sheetView showGridLines="0" showZeros="0" workbookViewId="0">
      <selection activeCell="I20" sqref="I20"/>
    </sheetView>
  </sheetViews>
  <sheetFormatPr baseColWidth="10" defaultRowHeight="12.75" x14ac:dyDescent="0.2"/>
  <cols>
    <col min="1" max="1" width="1.7109375" style="19" customWidth="1"/>
    <col min="2" max="2" width="0.28515625" style="19" customWidth="1"/>
    <col min="3" max="3" width="1.7109375" style="19" customWidth="1"/>
    <col min="4" max="4" width="63.85546875" style="19" customWidth="1"/>
    <col min="5" max="5" width="20.7109375" style="19" customWidth="1"/>
    <col min="6" max="9" width="15.5703125" style="19" customWidth="1"/>
    <col min="10" max="16384" width="11.42578125" style="19"/>
  </cols>
  <sheetData>
    <row r="1" spans="2:9" ht="14.25" thickTop="1" thickBot="1" x14ac:dyDescent="0.25">
      <c r="E1" s="127" t="s">
        <v>35</v>
      </c>
      <c r="F1" s="128"/>
      <c r="G1" s="128"/>
      <c r="H1" s="128"/>
      <c r="I1" s="129"/>
    </row>
    <row r="2" spans="2:9" ht="6" customHeight="1" thickTop="1" x14ac:dyDescent="0.2">
      <c r="E2" s="73"/>
      <c r="F2" s="73"/>
      <c r="G2" s="73"/>
      <c r="H2" s="73"/>
      <c r="I2" s="73"/>
    </row>
    <row r="3" spans="2:9" ht="18" x14ac:dyDescent="0.25">
      <c r="B3" s="19" t="s">
        <v>0</v>
      </c>
      <c r="C3" s="28" t="s">
        <v>63</v>
      </c>
    </row>
    <row r="4" spans="2:9" ht="6" customHeight="1" x14ac:dyDescent="0.25">
      <c r="C4" s="29"/>
    </row>
    <row r="5" spans="2:9" ht="24" customHeight="1" x14ac:dyDescent="0.25">
      <c r="C5" s="29"/>
      <c r="D5" s="20" t="s">
        <v>40</v>
      </c>
      <c r="E5" s="130" t="s">
        <v>34</v>
      </c>
      <c r="F5" s="130"/>
      <c r="G5" s="130"/>
      <c r="H5" s="130"/>
      <c r="I5" s="130"/>
    </row>
    <row r="7" spans="2:9" ht="3.95" customHeight="1" thickBot="1" x14ac:dyDescent="0.25"/>
    <row r="8" spans="2:9" ht="26.25" customHeight="1" thickBot="1" x14ac:dyDescent="0.25">
      <c r="C8" s="14"/>
      <c r="D8" s="124" t="s">
        <v>16</v>
      </c>
      <c r="E8" s="104" t="s">
        <v>83</v>
      </c>
      <c r="F8" s="16" t="s">
        <v>1</v>
      </c>
      <c r="G8" s="17"/>
      <c r="H8" s="17"/>
      <c r="I8" s="106" t="s">
        <v>33</v>
      </c>
    </row>
    <row r="9" spans="2:9" ht="35.25" customHeight="1" thickBot="1" x14ac:dyDescent="0.25">
      <c r="C9" s="15"/>
      <c r="D9" s="125"/>
      <c r="E9" s="105"/>
      <c r="F9" s="74" t="s">
        <v>82</v>
      </c>
      <c r="G9" s="75" t="s">
        <v>84</v>
      </c>
      <c r="H9" s="76" t="s">
        <v>85</v>
      </c>
      <c r="I9" s="107"/>
    </row>
    <row r="10" spans="2:9" ht="20.100000000000001" customHeight="1" x14ac:dyDescent="0.2">
      <c r="C10" s="35"/>
      <c r="D10" s="36" t="s">
        <v>37</v>
      </c>
      <c r="E10" s="37" t="s">
        <v>67</v>
      </c>
      <c r="F10" s="77">
        <v>35000</v>
      </c>
      <c r="G10" s="77">
        <v>28000</v>
      </c>
      <c r="H10" s="78">
        <v>40000</v>
      </c>
      <c r="I10" s="40">
        <f t="shared" ref="I10:I16" si="0">+(IF(ISNUMBER(F10),F10,0)+IF(ISNUMBER(G10),G10,0)+IF(ISNUMBER(H10),H10,0))/3</f>
        <v>34333.333333333336</v>
      </c>
    </row>
    <row r="11" spans="2:9" ht="20.100000000000001" customHeight="1" x14ac:dyDescent="0.2">
      <c r="C11" s="41" t="s">
        <v>2</v>
      </c>
      <c r="D11" s="42" t="s">
        <v>3</v>
      </c>
      <c r="E11" s="43" t="s">
        <v>68</v>
      </c>
      <c r="F11" s="80">
        <v>0</v>
      </c>
      <c r="G11" s="80">
        <v>0</v>
      </c>
      <c r="H11" s="81"/>
      <c r="I11" s="46">
        <f t="shared" si="0"/>
        <v>0</v>
      </c>
    </row>
    <row r="12" spans="2:9" ht="20.100000000000001" customHeight="1" x14ac:dyDescent="0.2">
      <c r="C12" s="41" t="s">
        <v>4</v>
      </c>
      <c r="D12" s="42" t="s">
        <v>5</v>
      </c>
      <c r="E12" s="43" t="s">
        <v>69</v>
      </c>
      <c r="F12" s="80">
        <v>0</v>
      </c>
      <c r="G12" s="80">
        <v>0</v>
      </c>
      <c r="H12" s="81">
        <v>0</v>
      </c>
      <c r="I12" s="46">
        <f t="shared" si="0"/>
        <v>0</v>
      </c>
    </row>
    <row r="13" spans="2:9" ht="20.100000000000001" customHeight="1" x14ac:dyDescent="0.2">
      <c r="C13" s="41" t="s">
        <v>2</v>
      </c>
      <c r="D13" s="42" t="s">
        <v>6</v>
      </c>
      <c r="E13" s="43" t="s">
        <v>70</v>
      </c>
      <c r="F13" s="80">
        <v>0</v>
      </c>
      <c r="G13" s="80">
        <v>0</v>
      </c>
      <c r="H13" s="81">
        <v>0</v>
      </c>
      <c r="I13" s="46">
        <f t="shared" si="0"/>
        <v>0</v>
      </c>
    </row>
    <row r="14" spans="2:9" ht="20.100000000000001" customHeight="1" x14ac:dyDescent="0.2">
      <c r="C14" s="21" t="s">
        <v>2</v>
      </c>
      <c r="D14" s="47" t="s">
        <v>7</v>
      </c>
      <c r="E14" s="43" t="s">
        <v>71</v>
      </c>
      <c r="F14" s="80">
        <v>0</v>
      </c>
      <c r="G14" s="80">
        <v>0</v>
      </c>
      <c r="H14" s="81">
        <v>0</v>
      </c>
      <c r="I14" s="46">
        <f t="shared" si="0"/>
        <v>0</v>
      </c>
    </row>
    <row r="15" spans="2:9" ht="20.100000000000001" customHeight="1" x14ac:dyDescent="0.2">
      <c r="C15" s="21" t="s">
        <v>4</v>
      </c>
      <c r="D15" s="47" t="s">
        <v>8</v>
      </c>
      <c r="E15" s="43" t="s">
        <v>72</v>
      </c>
      <c r="F15" s="80">
        <v>0</v>
      </c>
      <c r="G15" s="80">
        <v>0</v>
      </c>
      <c r="H15" s="81">
        <v>0</v>
      </c>
      <c r="I15" s="46">
        <f t="shared" si="0"/>
        <v>0</v>
      </c>
    </row>
    <row r="16" spans="2:9" ht="20.100000000000001" customHeight="1" thickBot="1" x14ac:dyDescent="0.25">
      <c r="C16" s="21" t="s">
        <v>2</v>
      </c>
      <c r="D16" s="48" t="s">
        <v>9</v>
      </c>
      <c r="E16" s="49" t="s">
        <v>73</v>
      </c>
      <c r="F16" s="83">
        <v>0</v>
      </c>
      <c r="G16" s="83">
        <v>0</v>
      </c>
      <c r="H16" s="84">
        <v>0</v>
      </c>
      <c r="I16" s="52">
        <f t="shared" si="0"/>
        <v>0</v>
      </c>
    </row>
    <row r="17" spans="3:9" ht="20.100000000000001" customHeight="1" thickBot="1" x14ac:dyDescent="0.25">
      <c r="C17" s="53" t="s">
        <v>12</v>
      </c>
      <c r="D17" s="54" t="s">
        <v>46</v>
      </c>
      <c r="E17" s="86"/>
      <c r="F17" s="60">
        <f>+F10-F11+F12-F13-F14+F15-F16</f>
        <v>35000</v>
      </c>
      <c r="G17" s="60">
        <f>+G10-G11+G12-G13-G14+G15-G16</f>
        <v>28000</v>
      </c>
      <c r="H17" s="60">
        <f>+H10-H11+H12-H13-H14+H15-H16</f>
        <v>40000</v>
      </c>
      <c r="I17" s="60">
        <f>+I10-I11+I12-I13-I14+I15-I16</f>
        <v>34333.333333333336</v>
      </c>
    </row>
    <row r="18" spans="3:9" ht="28.5" customHeight="1" x14ac:dyDescent="0.2">
      <c r="C18" s="21" t="s">
        <v>4</v>
      </c>
      <c r="D18" s="47" t="s">
        <v>10</v>
      </c>
      <c r="E18" s="22" t="s">
        <v>74</v>
      </c>
      <c r="F18" s="80">
        <v>12000</v>
      </c>
      <c r="G18" s="80">
        <v>12000</v>
      </c>
      <c r="H18" s="81">
        <v>12000</v>
      </c>
      <c r="I18" s="46">
        <f>+(IF(ISNUMBER(F18),F18,0)+IF(ISNUMBER(G18),G18,0)+IF(ISNUMBER(H18),H18,0))/3</f>
        <v>12000</v>
      </c>
    </row>
    <row r="19" spans="3:9" ht="20.100000000000001" customHeight="1" x14ac:dyDescent="0.2">
      <c r="C19" s="21" t="s">
        <v>2</v>
      </c>
      <c r="D19" s="47" t="s">
        <v>11</v>
      </c>
      <c r="E19" s="43" t="s">
        <v>75</v>
      </c>
      <c r="F19" s="80">
        <v>2000</v>
      </c>
      <c r="G19" s="80">
        <v>2000</v>
      </c>
      <c r="H19" s="81">
        <v>2000</v>
      </c>
      <c r="I19" s="46">
        <f>+(IF(ISNUMBER(F19),F19,0)+IF(ISNUMBER(G19),G19,0)+IF(ISNUMBER(H19),H19,0))/3</f>
        <v>2000</v>
      </c>
    </row>
    <row r="20" spans="3:9" ht="28.5" customHeight="1" x14ac:dyDescent="0.2">
      <c r="C20" s="21" t="s">
        <v>2</v>
      </c>
      <c r="D20" s="55" t="s">
        <v>14</v>
      </c>
      <c r="E20" s="56" t="s">
        <v>76</v>
      </c>
      <c r="F20" s="77">
        <v>40000</v>
      </c>
      <c r="G20" s="77">
        <v>40000</v>
      </c>
      <c r="H20" s="78">
        <v>40000</v>
      </c>
      <c r="I20" s="46">
        <f>+(IF(ISNUMBER(F20),F20,0)+IF(ISNUMBER(G20),G20,0)+IF(ISNUMBER(H20),H20,0))/3</f>
        <v>40000</v>
      </c>
    </row>
    <row r="21" spans="3:9" ht="20.100000000000001" customHeight="1" thickBot="1" x14ac:dyDescent="0.25">
      <c r="C21" s="21" t="s">
        <v>4</v>
      </c>
      <c r="D21" s="57" t="s">
        <v>15</v>
      </c>
      <c r="E21" s="22" t="s">
        <v>77</v>
      </c>
      <c r="F21" s="80">
        <v>2000</v>
      </c>
      <c r="G21" s="80">
        <v>2000</v>
      </c>
      <c r="H21" s="81">
        <v>2000</v>
      </c>
      <c r="I21" s="46">
        <f>+(IF(ISNUMBER(F21),F21,0)+IF(ISNUMBER(G21),G21,0)+IF(ISNUMBER(H21),H21,0))/3</f>
        <v>2000</v>
      </c>
    </row>
    <row r="22" spans="3:9" ht="20.100000000000001" customHeight="1" thickBot="1" x14ac:dyDescent="0.25">
      <c r="C22" s="53" t="s">
        <v>12</v>
      </c>
      <c r="D22" s="54" t="s">
        <v>38</v>
      </c>
      <c r="E22" s="58"/>
      <c r="F22" s="60">
        <f>F18-F19-F20+F21</f>
        <v>-28000</v>
      </c>
      <c r="G22" s="60">
        <f>G18-G19-G20+G21</f>
        <v>-28000</v>
      </c>
      <c r="H22" s="61">
        <f>H18-H19-H20+H21</f>
        <v>-28000</v>
      </c>
      <c r="I22" s="62">
        <f>I18-I19-I20+I21</f>
        <v>-28000</v>
      </c>
    </row>
    <row r="23" spans="3:9" ht="16.5" thickBot="1" x14ac:dyDescent="0.25">
      <c r="C23" s="23" t="s">
        <v>12</v>
      </c>
      <c r="D23" s="24" t="s">
        <v>17</v>
      </c>
      <c r="E23" s="25"/>
      <c r="F23" s="64">
        <f>F17+F22</f>
        <v>7000</v>
      </c>
      <c r="G23" s="64">
        <f>G17+G22</f>
        <v>0</v>
      </c>
      <c r="H23" s="65">
        <f>H17+H22</f>
        <v>12000</v>
      </c>
      <c r="I23" s="66">
        <f>I17+I22</f>
        <v>6333.3333333333358</v>
      </c>
    </row>
    <row r="24" spans="3:9" hidden="1" x14ac:dyDescent="0.2"/>
    <row r="25" spans="3:9" ht="18.75" customHeight="1" x14ac:dyDescent="0.2">
      <c r="D25" s="18" t="s">
        <v>66</v>
      </c>
    </row>
    <row r="26" spans="3:9" ht="10.5" customHeight="1" x14ac:dyDescent="0.2">
      <c r="D26" s="5" t="s">
        <v>86</v>
      </c>
    </row>
    <row r="28" spans="3:9" ht="15" x14ac:dyDescent="0.25">
      <c r="D28" s="26" t="s">
        <v>13</v>
      </c>
    </row>
    <row r="29" spans="3:9" ht="12" customHeight="1" x14ac:dyDescent="0.2">
      <c r="D29" s="27"/>
    </row>
    <row r="30" spans="3:9" ht="12" customHeight="1" x14ac:dyDescent="0.2">
      <c r="D30" s="141"/>
      <c r="E30" s="141"/>
      <c r="F30" s="141"/>
      <c r="G30" s="141"/>
      <c r="H30" s="141"/>
      <c r="I30" s="141"/>
    </row>
    <row r="31" spans="3:9" ht="12" customHeight="1" x14ac:dyDescent="0.2">
      <c r="D31" s="142"/>
      <c r="E31" s="142"/>
      <c r="F31" s="142"/>
      <c r="G31" s="142"/>
      <c r="H31" s="142"/>
      <c r="I31" s="142"/>
    </row>
    <row r="32" spans="3:9" ht="12" customHeight="1" x14ac:dyDescent="0.2">
      <c r="D32" s="141"/>
      <c r="E32" s="141"/>
      <c r="F32" s="141"/>
      <c r="G32" s="141"/>
      <c r="H32" s="141"/>
      <c r="I32" s="141"/>
    </row>
    <row r="33" spans="3:9" ht="12" customHeight="1" x14ac:dyDescent="0.2">
      <c r="D33" s="142"/>
      <c r="E33" s="142"/>
      <c r="F33" s="142"/>
      <c r="G33" s="142"/>
      <c r="H33" s="142"/>
      <c r="I33" s="142"/>
    </row>
    <row r="34" spans="3:9" ht="12" customHeight="1" x14ac:dyDescent="0.2">
      <c r="D34" s="141"/>
      <c r="E34" s="141"/>
      <c r="F34" s="141"/>
      <c r="G34" s="141"/>
      <c r="H34" s="141"/>
      <c r="I34" s="141"/>
    </row>
    <row r="35" spans="3:9" ht="12" customHeight="1" x14ac:dyDescent="0.2">
      <c r="D35" s="142"/>
      <c r="E35" s="142"/>
      <c r="F35" s="142"/>
      <c r="G35" s="142"/>
      <c r="H35" s="142"/>
      <c r="I35" s="142"/>
    </row>
    <row r="36" spans="3:9" ht="12" customHeight="1" x14ac:dyDescent="0.2">
      <c r="D36" s="141"/>
      <c r="E36" s="141"/>
      <c r="F36" s="141"/>
      <c r="G36" s="141"/>
      <c r="H36" s="141"/>
      <c r="I36" s="141"/>
    </row>
    <row r="37" spans="3:9" ht="12" customHeight="1" x14ac:dyDescent="0.2">
      <c r="D37" s="142"/>
      <c r="E37" s="142"/>
      <c r="F37" s="142"/>
      <c r="G37" s="142"/>
      <c r="H37" s="142"/>
      <c r="I37" s="142"/>
    </row>
    <row r="38" spans="3:9" ht="12" customHeight="1" x14ac:dyDescent="0.2">
      <c r="D38" s="141"/>
      <c r="E38" s="141"/>
      <c r="F38" s="141"/>
      <c r="G38" s="141"/>
      <c r="H38" s="141"/>
      <c r="I38" s="141"/>
    </row>
    <row r="39" spans="3:9" ht="12" customHeight="1" x14ac:dyDescent="0.2">
      <c r="D39" s="142"/>
      <c r="E39" s="142"/>
      <c r="F39" s="142"/>
      <c r="G39" s="142"/>
      <c r="H39" s="142"/>
      <c r="I39" s="142"/>
    </row>
    <row r="40" spans="3:9" ht="12" customHeight="1" x14ac:dyDescent="0.2"/>
    <row r="41" spans="3:9" ht="12" customHeight="1" x14ac:dyDescent="0.2"/>
    <row r="42" spans="3:9" ht="12" customHeight="1" x14ac:dyDescent="0.2">
      <c r="C42" s="131" t="s">
        <v>54</v>
      </c>
      <c r="D42" s="132"/>
      <c r="E42" s="132"/>
      <c r="F42" s="132"/>
      <c r="G42" s="132"/>
      <c r="H42" s="132"/>
      <c r="I42" s="133"/>
    </row>
    <row r="43" spans="3:9" ht="12" customHeight="1" x14ac:dyDescent="0.2">
      <c r="C43" s="134"/>
      <c r="D43" s="135"/>
      <c r="E43" s="135"/>
      <c r="F43" s="135"/>
      <c r="G43" s="135"/>
      <c r="H43" s="135"/>
      <c r="I43" s="136"/>
    </row>
    <row r="44" spans="3:9" ht="12" customHeight="1" x14ac:dyDescent="0.2">
      <c r="C44" s="134"/>
      <c r="D44" s="137"/>
      <c r="E44" s="137"/>
      <c r="F44" s="137"/>
      <c r="G44" s="137"/>
      <c r="H44" s="137"/>
      <c r="I44" s="136"/>
    </row>
    <row r="45" spans="3:9" ht="12" customHeight="1" x14ac:dyDescent="0.2">
      <c r="C45" s="134"/>
      <c r="D45" s="137"/>
      <c r="E45" s="137"/>
      <c r="F45" s="137"/>
      <c r="G45" s="137"/>
      <c r="H45" s="137"/>
      <c r="I45" s="136"/>
    </row>
    <row r="46" spans="3:9" ht="12" customHeight="1" x14ac:dyDescent="0.2">
      <c r="C46" s="134"/>
      <c r="D46" s="137"/>
      <c r="E46" s="137"/>
      <c r="F46" s="137"/>
      <c r="G46" s="137"/>
      <c r="H46" s="137"/>
      <c r="I46" s="136"/>
    </row>
    <row r="47" spans="3:9" x14ac:dyDescent="0.2">
      <c r="C47" s="138"/>
      <c r="D47" s="139"/>
      <c r="E47" s="139"/>
      <c r="F47" s="139"/>
      <c r="G47" s="139"/>
      <c r="H47" s="139"/>
      <c r="I47" s="140"/>
    </row>
  </sheetData>
  <sheetProtection algorithmName="SHA-512" hashValue="yXA81yXIfWomDmwnyaZXUm9Zcx095K5QWtkP71BCgapFrSTrYcq9zq+3fg6Fs5LrxtLI3f+PaKJYSK+TO3Lnuw==" saltValue="CaC99M77r/+YKO3/StacNw==" spinCount="100000" sheet="1" objects="1" scenarios="1" selectLockedCells="1"/>
  <mergeCells count="11">
    <mergeCell ref="E8:E9"/>
    <mergeCell ref="I8:I9"/>
    <mergeCell ref="E1:I1"/>
    <mergeCell ref="E5:I5"/>
    <mergeCell ref="C42:I47"/>
    <mergeCell ref="D30:I31"/>
    <mergeCell ref="D32:I33"/>
    <mergeCell ref="D34:I35"/>
    <mergeCell ref="D36:I37"/>
    <mergeCell ref="D38:I39"/>
    <mergeCell ref="D8:D9"/>
  </mergeCells>
  <phoneticPr fontId="1" type="noConversion"/>
  <hyperlinks>
    <hyperlink ref="D26" r:id="rId1"/>
  </hyperlinks>
  <pageMargins left="1.1811023622047245" right="0.78740157480314965" top="0.76" bottom="0.39" header="0.51181102362204722" footer="0.2"/>
  <pageSetup paperSize="9" scale="74" orientation="landscape" blackAndWhite="1"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showGridLines="0" showZeros="0" topLeftCell="A9" zoomScaleNormal="100" workbookViewId="0">
      <selection sqref="A1:XFD1048576"/>
    </sheetView>
  </sheetViews>
  <sheetFormatPr baseColWidth="10" defaultRowHeight="12.75" x14ac:dyDescent="0.2"/>
  <cols>
    <col min="1" max="1" width="1.7109375" style="19" customWidth="1"/>
    <col min="2" max="2" width="0.28515625" style="19" customWidth="1"/>
    <col min="3" max="3" width="1.7109375" style="19" customWidth="1"/>
    <col min="4" max="4" width="56.7109375" style="19" customWidth="1"/>
    <col min="5" max="5" width="14.7109375" style="19" customWidth="1"/>
    <col min="6" max="9" width="15.5703125" style="19" customWidth="1"/>
    <col min="10" max="10" width="43.28515625" style="19" customWidth="1"/>
    <col min="11" max="16384" width="11.42578125" style="19"/>
  </cols>
  <sheetData>
    <row r="1" spans="2:10" ht="18.75" customHeight="1" thickTop="1" thickBot="1" x14ac:dyDescent="0.25">
      <c r="E1" s="127" t="s">
        <v>35</v>
      </c>
      <c r="F1" s="128"/>
      <c r="G1" s="128"/>
      <c r="H1" s="128"/>
      <c r="I1" s="129"/>
    </row>
    <row r="2" spans="2:10" ht="6" customHeight="1" thickTop="1" x14ac:dyDescent="0.2">
      <c r="E2" s="73"/>
      <c r="F2" s="73"/>
      <c r="G2" s="73"/>
      <c r="H2" s="73"/>
      <c r="I2" s="73"/>
    </row>
    <row r="3" spans="2:10" ht="18" x14ac:dyDescent="0.25">
      <c r="B3" s="19" t="s">
        <v>0</v>
      </c>
      <c r="C3" s="29" t="s">
        <v>64</v>
      </c>
    </row>
    <row r="4" spans="2:10" ht="6" customHeight="1" x14ac:dyDescent="0.25">
      <c r="C4" s="29"/>
    </row>
    <row r="5" spans="2:10" ht="24" customHeight="1" x14ac:dyDescent="0.25">
      <c r="C5" s="29"/>
      <c r="D5" s="20" t="s">
        <v>40</v>
      </c>
      <c r="E5" s="130" t="str">
        <f>'Beispiel-Bereinigte_EK-Veränd.'!E5:I5</f>
        <v>Max Mustermann</v>
      </c>
      <c r="F5" s="130"/>
      <c r="G5" s="130"/>
      <c r="H5" s="130"/>
      <c r="I5" s="130"/>
    </row>
    <row r="7" spans="2:10" ht="3.95" customHeight="1" thickBot="1" x14ac:dyDescent="0.25"/>
    <row r="8" spans="2:10" ht="27" customHeight="1" thickBot="1" x14ac:dyDescent="0.25">
      <c r="C8" s="14"/>
      <c r="D8" s="124" t="s">
        <v>18</v>
      </c>
      <c r="E8" s="104" t="s">
        <v>83</v>
      </c>
      <c r="F8" s="87" t="s">
        <v>1</v>
      </c>
      <c r="G8" s="88"/>
      <c r="H8" s="88"/>
      <c r="I8" s="106" t="s">
        <v>33</v>
      </c>
      <c r="J8" s="106" t="s">
        <v>47</v>
      </c>
    </row>
    <row r="9" spans="2:10" ht="36.75" customHeight="1" thickBot="1" x14ac:dyDescent="0.25">
      <c r="C9" s="15"/>
      <c r="D9" s="125"/>
      <c r="E9" s="105"/>
      <c r="F9" s="74" t="s">
        <v>82</v>
      </c>
      <c r="G9" s="75" t="s">
        <v>84</v>
      </c>
      <c r="H9" s="76" t="s">
        <v>85</v>
      </c>
      <c r="I9" s="126"/>
      <c r="J9" s="126"/>
    </row>
    <row r="10" spans="2:10" ht="26.25" customHeight="1" x14ac:dyDescent="0.2">
      <c r="C10" s="35"/>
      <c r="D10" s="36" t="s">
        <v>20</v>
      </c>
      <c r="E10" s="37">
        <v>1571</v>
      </c>
      <c r="F10" s="77">
        <v>34500</v>
      </c>
      <c r="G10" s="77">
        <v>34500</v>
      </c>
      <c r="H10" s="78">
        <v>34500</v>
      </c>
      <c r="I10" s="46">
        <f t="shared" ref="I10:I17" si="0">+(IF(ISNUMBER(F10),F10,0)+IF(ISNUMBER(G10),G10,0)+IF(ISNUMBER(H10),H10,0))/3</f>
        <v>34500</v>
      </c>
      <c r="J10" s="89" t="s">
        <v>48</v>
      </c>
    </row>
    <row r="11" spans="2:10" ht="26.25" customHeight="1" x14ac:dyDescent="0.2">
      <c r="C11" s="67" t="s">
        <v>4</v>
      </c>
      <c r="D11" s="42" t="s">
        <v>21</v>
      </c>
      <c r="E11" s="43">
        <v>1572</v>
      </c>
      <c r="F11" s="80">
        <v>0</v>
      </c>
      <c r="G11" s="80">
        <v>0</v>
      </c>
      <c r="H11" s="81">
        <v>0</v>
      </c>
      <c r="I11" s="46">
        <f t="shared" si="0"/>
        <v>0</v>
      </c>
      <c r="J11" s="89"/>
    </row>
    <row r="12" spans="2:10" ht="26.25" customHeight="1" x14ac:dyDescent="0.2">
      <c r="C12" s="67" t="s">
        <v>4</v>
      </c>
      <c r="D12" s="42" t="s">
        <v>25</v>
      </c>
      <c r="E12" s="43">
        <v>1573</v>
      </c>
      <c r="F12" s="80">
        <v>0</v>
      </c>
      <c r="G12" s="80">
        <v>0</v>
      </c>
      <c r="H12" s="81">
        <v>0</v>
      </c>
      <c r="I12" s="46">
        <f t="shared" si="0"/>
        <v>0</v>
      </c>
      <c r="J12" s="89"/>
    </row>
    <row r="13" spans="2:10" ht="26.25" customHeight="1" x14ac:dyDescent="0.2">
      <c r="C13" s="41" t="s">
        <v>4</v>
      </c>
      <c r="D13" s="47" t="s">
        <v>22</v>
      </c>
      <c r="E13" s="43">
        <v>1574</v>
      </c>
      <c r="F13" s="80">
        <v>2500</v>
      </c>
      <c r="G13" s="80">
        <v>2500</v>
      </c>
      <c r="H13" s="81">
        <v>2500</v>
      </c>
      <c r="I13" s="46">
        <f t="shared" si="0"/>
        <v>2500</v>
      </c>
      <c r="J13" s="90" t="s">
        <v>49</v>
      </c>
    </row>
    <row r="14" spans="2:10" ht="26.25" customHeight="1" x14ac:dyDescent="0.2">
      <c r="C14" s="41" t="s">
        <v>4</v>
      </c>
      <c r="D14" s="42" t="s">
        <v>23</v>
      </c>
      <c r="E14" s="43">
        <v>1575</v>
      </c>
      <c r="F14" s="80">
        <v>1000</v>
      </c>
      <c r="G14" s="80">
        <v>1000</v>
      </c>
      <c r="H14" s="81">
        <v>1000</v>
      </c>
      <c r="I14" s="46">
        <f t="shared" si="0"/>
        <v>1000</v>
      </c>
      <c r="J14" s="89" t="s">
        <v>50</v>
      </c>
    </row>
    <row r="15" spans="2:10" ht="26.25" customHeight="1" x14ac:dyDescent="0.2">
      <c r="C15" s="41" t="s">
        <v>4</v>
      </c>
      <c r="D15" s="42" t="s">
        <v>15</v>
      </c>
      <c r="E15" s="43">
        <v>1576</v>
      </c>
      <c r="F15" s="80">
        <v>2000</v>
      </c>
      <c r="G15" s="80">
        <v>2000</v>
      </c>
      <c r="H15" s="81">
        <v>2000</v>
      </c>
      <c r="I15" s="46">
        <f t="shared" si="0"/>
        <v>2000</v>
      </c>
      <c r="J15" s="89" t="s">
        <v>51</v>
      </c>
    </row>
    <row r="16" spans="2:10" ht="26.25" customHeight="1" x14ac:dyDescent="0.2">
      <c r="C16" s="41" t="s">
        <v>4</v>
      </c>
      <c r="D16" s="42" t="s">
        <v>26</v>
      </c>
      <c r="E16" s="43">
        <v>1577</v>
      </c>
      <c r="F16" s="80">
        <v>0</v>
      </c>
      <c r="G16" s="80">
        <v>0</v>
      </c>
      <c r="H16" s="81">
        <v>0</v>
      </c>
      <c r="I16" s="46">
        <f t="shared" si="0"/>
        <v>0</v>
      </c>
      <c r="J16" s="89"/>
    </row>
    <row r="17" spans="3:10" ht="26.25" customHeight="1" thickBot="1" x14ac:dyDescent="0.25">
      <c r="C17" s="41" t="s">
        <v>4</v>
      </c>
      <c r="D17" s="42" t="s">
        <v>27</v>
      </c>
      <c r="E17" s="43">
        <v>1578</v>
      </c>
      <c r="F17" s="80">
        <v>0</v>
      </c>
      <c r="G17" s="80">
        <v>0</v>
      </c>
      <c r="H17" s="81">
        <v>0</v>
      </c>
      <c r="I17" s="46">
        <f t="shared" si="0"/>
        <v>0</v>
      </c>
      <c r="J17" s="89"/>
    </row>
    <row r="18" spans="3:10" ht="20.100000000000001" customHeight="1" thickBot="1" x14ac:dyDescent="0.25">
      <c r="C18" s="53" t="s">
        <v>12</v>
      </c>
      <c r="D18" s="68" t="s">
        <v>28</v>
      </c>
      <c r="E18" s="69">
        <v>1579</v>
      </c>
      <c r="F18" s="60">
        <f>+SUM(F10:F17)</f>
        <v>40000</v>
      </c>
      <c r="G18" s="60">
        <f>+SUM(G10:G17)</f>
        <v>40000</v>
      </c>
      <c r="H18" s="61">
        <f>+SUM(H10:H17)</f>
        <v>40000</v>
      </c>
      <c r="I18" s="62">
        <f>+SUM(I10:I17)</f>
        <v>40000</v>
      </c>
      <c r="J18" s="62"/>
    </row>
    <row r="19" spans="3:10" ht="20.100000000000001" customHeight="1" thickBot="1" x14ac:dyDescent="0.25">
      <c r="C19" s="91"/>
      <c r="D19" s="91"/>
      <c r="E19" s="92"/>
      <c r="F19" s="91"/>
      <c r="G19" s="91"/>
      <c r="H19" s="91"/>
      <c r="I19" s="91"/>
      <c r="J19" s="91"/>
    </row>
    <row r="20" spans="3:10" ht="27" customHeight="1" thickBot="1" x14ac:dyDescent="0.25">
      <c r="C20" s="35"/>
      <c r="D20" s="72" t="s">
        <v>10</v>
      </c>
      <c r="E20" s="70" t="s">
        <v>65</v>
      </c>
      <c r="F20" s="87" t="s">
        <v>1</v>
      </c>
      <c r="G20" s="88"/>
      <c r="H20" s="88"/>
      <c r="I20" s="106" t="s">
        <v>33</v>
      </c>
      <c r="J20" s="106" t="s">
        <v>47</v>
      </c>
    </row>
    <row r="21" spans="3:10" ht="35.25" customHeight="1" thickBot="1" x14ac:dyDescent="0.25">
      <c r="C21" s="93"/>
      <c r="D21" s="94"/>
      <c r="E21" s="71" t="s">
        <v>80</v>
      </c>
      <c r="F21" s="74" t="s">
        <v>82</v>
      </c>
      <c r="G21" s="75" t="s">
        <v>84</v>
      </c>
      <c r="H21" s="76" t="s">
        <v>85</v>
      </c>
      <c r="I21" s="126"/>
      <c r="J21" s="126"/>
    </row>
    <row r="22" spans="3:10" ht="28.5" customHeight="1" x14ac:dyDescent="0.2">
      <c r="C22" s="35"/>
      <c r="D22" s="36" t="s">
        <v>30</v>
      </c>
      <c r="E22" s="37">
        <v>1580</v>
      </c>
      <c r="F22" s="77">
        <v>10000</v>
      </c>
      <c r="G22" s="77">
        <v>10000</v>
      </c>
      <c r="H22" s="78">
        <v>10000</v>
      </c>
      <c r="I22" s="46">
        <f>+(IF(ISNUMBER(F22),F22,0)+IF(ISNUMBER(G22),G22,0)+IF(ISNUMBER(H22),H22,0))/3</f>
        <v>10000</v>
      </c>
      <c r="J22" s="89" t="s">
        <v>52</v>
      </c>
    </row>
    <row r="23" spans="3:10" ht="28.5" customHeight="1" x14ac:dyDescent="0.2">
      <c r="C23" s="67" t="s">
        <v>4</v>
      </c>
      <c r="D23" s="42" t="s">
        <v>31</v>
      </c>
      <c r="E23" s="43">
        <v>1581</v>
      </c>
      <c r="F23" s="80">
        <v>0</v>
      </c>
      <c r="G23" s="80">
        <v>0</v>
      </c>
      <c r="H23" s="81">
        <v>0</v>
      </c>
      <c r="I23" s="46">
        <f>+(IF(ISNUMBER(F23),F23,0)+IF(ISNUMBER(G23),G23,0)+IF(ISNUMBER(H23),H23,0))/3</f>
        <v>0</v>
      </c>
      <c r="J23" s="89"/>
    </row>
    <row r="24" spans="3:10" ht="28.5" customHeight="1" x14ac:dyDescent="0.2">
      <c r="C24" s="67" t="s">
        <v>4</v>
      </c>
      <c r="D24" s="42" t="s">
        <v>11</v>
      </c>
      <c r="E24" s="43">
        <v>1582</v>
      </c>
      <c r="F24" s="80">
        <v>2000</v>
      </c>
      <c r="G24" s="80">
        <v>2000</v>
      </c>
      <c r="H24" s="81">
        <v>2000</v>
      </c>
      <c r="I24" s="46">
        <f>+(IF(ISNUMBER(F24),F24,0)+IF(ISNUMBER(G24),G24,0)+IF(ISNUMBER(H24),H24,0))/3</f>
        <v>2000</v>
      </c>
      <c r="J24" s="89" t="s">
        <v>53</v>
      </c>
    </row>
    <row r="25" spans="3:10" ht="28.5" customHeight="1" x14ac:dyDescent="0.2">
      <c r="C25" s="67" t="s">
        <v>4</v>
      </c>
      <c r="D25" s="42" t="s">
        <v>24</v>
      </c>
      <c r="E25" s="43">
        <v>1583</v>
      </c>
      <c r="F25" s="80">
        <v>0</v>
      </c>
      <c r="G25" s="80">
        <v>0</v>
      </c>
      <c r="H25" s="81">
        <v>0</v>
      </c>
      <c r="I25" s="46">
        <f>+(IF(ISNUMBER(F25),F25,0)+IF(ISNUMBER(G25),G25,0)+IF(ISNUMBER(H25),H25,0))/3</f>
        <v>0</v>
      </c>
      <c r="J25" s="89"/>
    </row>
    <row r="26" spans="3:10" ht="28.5" customHeight="1" thickBot="1" x14ac:dyDescent="0.25">
      <c r="C26" s="41" t="s">
        <v>4</v>
      </c>
      <c r="D26" s="42" t="s">
        <v>32</v>
      </c>
      <c r="E26" s="43">
        <v>1588</v>
      </c>
      <c r="F26" s="80">
        <v>0</v>
      </c>
      <c r="G26" s="80">
        <v>0</v>
      </c>
      <c r="H26" s="81">
        <v>0</v>
      </c>
      <c r="I26" s="46">
        <f>+(IF(ISNUMBER(F26),F26,0)+IF(ISNUMBER(G26),G26,0)+IF(ISNUMBER(H26),H26,0))/3</f>
        <v>0</v>
      </c>
      <c r="J26" s="89"/>
    </row>
    <row r="27" spans="3:10" ht="20.100000000000001" customHeight="1" thickBot="1" x14ac:dyDescent="0.25">
      <c r="C27" s="53" t="s">
        <v>12</v>
      </c>
      <c r="D27" s="68" t="s">
        <v>29</v>
      </c>
      <c r="E27" s="69">
        <v>1589</v>
      </c>
      <c r="F27" s="60">
        <f>+SUM(F22:F26)</f>
        <v>12000</v>
      </c>
      <c r="G27" s="60">
        <f>+SUM(G22:G26)</f>
        <v>12000</v>
      </c>
      <c r="H27" s="61">
        <f>+SUM(H22:H26)</f>
        <v>12000</v>
      </c>
      <c r="I27" s="62">
        <f>+SUM(I22:I26)</f>
        <v>12000</v>
      </c>
      <c r="J27" s="62"/>
    </row>
    <row r="28" spans="3:10" ht="18.75" customHeight="1" x14ac:dyDescent="0.2">
      <c r="D28" s="18" t="s">
        <v>66</v>
      </c>
    </row>
    <row r="29" spans="3:10" ht="10.5" customHeight="1" x14ac:dyDescent="0.2">
      <c r="D29" s="5" t="s">
        <v>86</v>
      </c>
    </row>
    <row r="31" spans="3:10" hidden="1" x14ac:dyDescent="0.2"/>
  </sheetData>
  <sheetProtection sheet="1" objects="1" scenarios="1" selectLockedCells="1"/>
  <mergeCells count="8">
    <mergeCell ref="D8:D9"/>
    <mergeCell ref="E8:E9"/>
    <mergeCell ref="J8:J9"/>
    <mergeCell ref="J20:J21"/>
    <mergeCell ref="E1:I1"/>
    <mergeCell ref="E5:I5"/>
    <mergeCell ref="I20:I21"/>
    <mergeCell ref="I8:I9"/>
  </mergeCells>
  <phoneticPr fontId="1" type="noConversion"/>
  <hyperlinks>
    <hyperlink ref="D29" r:id="rId1"/>
  </hyperlinks>
  <pageMargins left="1.1811023622047245" right="0.78740157480314965" top="1.3779527559055118" bottom="0.98425196850393704" header="0.51181102362204722" footer="0.51181102362204722"/>
  <pageSetup paperSize="9" scale="73" orientation="landscape" blackAndWhite="1"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I31"/>
  <sheetViews>
    <sheetView showGridLines="0" showZeros="0" topLeftCell="A7" workbookViewId="0">
      <selection activeCell="A7" sqref="A1:XFD1048576"/>
    </sheetView>
  </sheetViews>
  <sheetFormatPr baseColWidth="10" defaultRowHeight="12.75" x14ac:dyDescent="0.2"/>
  <cols>
    <col min="1" max="1" width="1.7109375" style="19" customWidth="1"/>
    <col min="2" max="2" width="1.140625" style="19" customWidth="1"/>
    <col min="3" max="3" width="1.7109375" style="19" customWidth="1"/>
    <col min="4" max="4" width="63.42578125" style="19" customWidth="1"/>
    <col min="5" max="5" width="20.7109375" style="19" customWidth="1"/>
    <col min="6" max="9" width="15.5703125" style="19" customWidth="1"/>
    <col min="10" max="16384" width="11.42578125" style="19"/>
  </cols>
  <sheetData>
    <row r="1" spans="3:9" ht="18" x14ac:dyDescent="0.25">
      <c r="C1" s="28" t="s">
        <v>41</v>
      </c>
    </row>
    <row r="2" spans="3:9" ht="31.5" customHeight="1" x14ac:dyDescent="0.25">
      <c r="C2" s="28"/>
      <c r="D2" s="143" t="s">
        <v>42</v>
      </c>
      <c r="E2" s="143"/>
      <c r="F2" s="143"/>
      <c r="G2" s="143"/>
      <c r="H2" s="143"/>
      <c r="I2" s="143"/>
    </row>
    <row r="3" spans="3:9" ht="27" customHeight="1" x14ac:dyDescent="0.25">
      <c r="C3" s="28"/>
      <c r="D3" s="143" t="s">
        <v>43</v>
      </c>
      <c r="E3" s="143"/>
      <c r="F3" s="143"/>
      <c r="G3" s="143"/>
      <c r="H3" s="143"/>
      <c r="I3" s="143"/>
    </row>
    <row r="4" spans="3:9" ht="78.75" customHeight="1" x14ac:dyDescent="0.25">
      <c r="C4" s="28"/>
      <c r="D4" s="144" t="s">
        <v>78</v>
      </c>
      <c r="E4" s="143"/>
      <c r="F4" s="143"/>
      <c r="G4" s="143"/>
      <c r="H4" s="143"/>
      <c r="I4" s="143"/>
    </row>
    <row r="5" spans="3:9" x14ac:dyDescent="0.2">
      <c r="D5" s="143" t="s">
        <v>44</v>
      </c>
      <c r="E5" s="143"/>
      <c r="F5" s="143"/>
      <c r="G5" s="143"/>
      <c r="H5" s="143"/>
      <c r="I5" s="143"/>
    </row>
    <row r="6" spans="3:9" x14ac:dyDescent="0.2">
      <c r="D6" s="95"/>
      <c r="E6" s="95"/>
      <c r="F6" s="95"/>
      <c r="G6" s="95"/>
      <c r="H6" s="95"/>
      <c r="I6" s="95"/>
    </row>
    <row r="7" spans="3:9" x14ac:dyDescent="0.2">
      <c r="C7" s="96" t="s">
        <v>39</v>
      </c>
    </row>
    <row r="8" spans="3:9" ht="54" customHeight="1" x14ac:dyDescent="0.2">
      <c r="D8" s="143" t="s">
        <v>45</v>
      </c>
      <c r="E8" s="143"/>
      <c r="F8" s="143"/>
      <c r="G8" s="143"/>
      <c r="H8" s="143"/>
      <c r="I8" s="143"/>
    </row>
    <row r="10" spans="3:9" ht="24" customHeight="1" x14ac:dyDescent="0.25">
      <c r="C10" s="29"/>
      <c r="D10" s="20" t="s">
        <v>40</v>
      </c>
      <c r="E10" s="130" t="s">
        <v>34</v>
      </c>
      <c r="F10" s="130"/>
      <c r="G10" s="130"/>
      <c r="H10" s="130"/>
      <c r="I10" s="130"/>
    </row>
    <row r="12" spans="3:9" ht="3.95" customHeight="1" thickBot="1" x14ac:dyDescent="0.25"/>
    <row r="13" spans="3:9" ht="26.25" customHeight="1" thickBot="1" x14ac:dyDescent="0.25">
      <c r="C13" s="35"/>
      <c r="D13" s="124" t="s">
        <v>16</v>
      </c>
      <c r="E13" s="104" t="s">
        <v>83</v>
      </c>
      <c r="F13" s="87" t="s">
        <v>1</v>
      </c>
      <c r="G13" s="88"/>
      <c r="H13" s="88"/>
      <c r="I13" s="106" t="s">
        <v>33</v>
      </c>
    </row>
    <row r="14" spans="3:9" ht="27" customHeight="1" thickBot="1" x14ac:dyDescent="0.25">
      <c r="C14" s="93"/>
      <c r="D14" s="125"/>
      <c r="E14" s="105"/>
      <c r="F14" s="74" t="s">
        <v>82</v>
      </c>
      <c r="G14" s="75" t="s">
        <v>84</v>
      </c>
      <c r="H14" s="76" t="s">
        <v>85</v>
      </c>
      <c r="I14" s="126"/>
    </row>
    <row r="15" spans="3:9" s="85" customFormat="1" ht="20.100000000000001" customHeight="1" x14ac:dyDescent="0.2">
      <c r="C15" s="35"/>
      <c r="D15" s="36" t="s">
        <v>37</v>
      </c>
      <c r="E15" s="37" t="s">
        <v>67</v>
      </c>
      <c r="F15" s="77">
        <v>35000</v>
      </c>
      <c r="G15" s="77">
        <v>28000</v>
      </c>
      <c r="H15" s="78">
        <v>40000</v>
      </c>
      <c r="I15" s="40">
        <f t="shared" ref="I15:I21" si="0">+(IF(ISNUMBER(F15),F15,0)+IF(ISNUMBER(G15),G15,0)+IF(ISNUMBER(H15),H15,0))/3</f>
        <v>34333.333333333336</v>
      </c>
    </row>
    <row r="16" spans="3:9" s="85" customFormat="1" ht="20.100000000000001" customHeight="1" x14ac:dyDescent="0.2">
      <c r="C16" s="41" t="s">
        <v>2</v>
      </c>
      <c r="D16" s="42" t="s">
        <v>3</v>
      </c>
      <c r="E16" s="43" t="s">
        <v>68</v>
      </c>
      <c r="F16" s="80">
        <v>0</v>
      </c>
      <c r="G16" s="80">
        <v>0</v>
      </c>
      <c r="H16" s="81"/>
      <c r="I16" s="46">
        <f t="shared" si="0"/>
        <v>0</v>
      </c>
    </row>
    <row r="17" spans="3:9" s="85" customFormat="1" ht="20.100000000000001" customHeight="1" x14ac:dyDescent="0.2">
      <c r="C17" s="41" t="s">
        <v>4</v>
      </c>
      <c r="D17" s="42" t="s">
        <v>5</v>
      </c>
      <c r="E17" s="43" t="s">
        <v>69</v>
      </c>
      <c r="F17" s="80">
        <v>0</v>
      </c>
      <c r="G17" s="80">
        <v>0</v>
      </c>
      <c r="H17" s="81">
        <v>0</v>
      </c>
      <c r="I17" s="46">
        <f t="shared" si="0"/>
        <v>0</v>
      </c>
    </row>
    <row r="18" spans="3:9" s="85" customFormat="1" ht="20.100000000000001" customHeight="1" x14ac:dyDescent="0.2">
      <c r="C18" s="41" t="s">
        <v>2</v>
      </c>
      <c r="D18" s="42" t="s">
        <v>6</v>
      </c>
      <c r="E18" s="43" t="s">
        <v>70</v>
      </c>
      <c r="F18" s="80">
        <v>0</v>
      </c>
      <c r="G18" s="80">
        <v>0</v>
      </c>
      <c r="H18" s="81"/>
      <c r="I18" s="46">
        <f t="shared" si="0"/>
        <v>0</v>
      </c>
    </row>
    <row r="19" spans="3:9" s="85" customFormat="1" ht="20.100000000000001" customHeight="1" x14ac:dyDescent="0.2">
      <c r="C19" s="21" t="s">
        <v>2</v>
      </c>
      <c r="D19" s="47" t="s">
        <v>7</v>
      </c>
      <c r="E19" s="43" t="s">
        <v>71</v>
      </c>
      <c r="F19" s="97">
        <v>2000</v>
      </c>
      <c r="G19" s="97">
        <v>2000</v>
      </c>
      <c r="H19" s="98">
        <v>2000</v>
      </c>
      <c r="I19" s="46">
        <f t="shared" si="0"/>
        <v>2000</v>
      </c>
    </row>
    <row r="20" spans="3:9" s="85" customFormat="1" ht="20.100000000000001" customHeight="1" x14ac:dyDescent="0.2">
      <c r="C20" s="21" t="s">
        <v>4</v>
      </c>
      <c r="D20" s="47" t="s">
        <v>8</v>
      </c>
      <c r="E20" s="43" t="s">
        <v>72</v>
      </c>
      <c r="F20" s="97">
        <v>50000</v>
      </c>
      <c r="G20" s="97">
        <v>0</v>
      </c>
      <c r="H20" s="98">
        <v>0</v>
      </c>
      <c r="I20" s="46">
        <f t="shared" si="0"/>
        <v>16666.666666666668</v>
      </c>
    </row>
    <row r="21" spans="3:9" s="85" customFormat="1" ht="20.100000000000001" customHeight="1" thickBot="1" x14ac:dyDescent="0.25">
      <c r="C21" s="21" t="s">
        <v>2</v>
      </c>
      <c r="D21" s="48" t="s">
        <v>9</v>
      </c>
      <c r="E21" s="49" t="s">
        <v>73</v>
      </c>
      <c r="F21" s="99">
        <v>48000</v>
      </c>
      <c r="G21" s="99">
        <v>-2000</v>
      </c>
      <c r="H21" s="100">
        <v>-2000</v>
      </c>
      <c r="I21" s="52">
        <f t="shared" si="0"/>
        <v>14666.666666666666</v>
      </c>
    </row>
    <row r="22" spans="3:9" s="85" customFormat="1" ht="20.100000000000001" customHeight="1" thickBot="1" x14ac:dyDescent="0.25">
      <c r="C22" s="53" t="s">
        <v>12</v>
      </c>
      <c r="D22" s="54" t="s">
        <v>46</v>
      </c>
      <c r="E22" s="86"/>
      <c r="F22" s="60">
        <f>+F15-F16+F17-F18-F19+F20-F21</f>
        <v>35000</v>
      </c>
      <c r="G22" s="60">
        <f>+G15-G16+G17-G18-G19+G20-G21</f>
        <v>28000</v>
      </c>
      <c r="H22" s="60">
        <f>+H15-H16+H17-H18-H19+H20-H21</f>
        <v>40000</v>
      </c>
      <c r="I22" s="60">
        <f>+I15-I16+I17-I18-I19+I20-I21</f>
        <v>34333.333333333336</v>
      </c>
    </row>
    <row r="23" spans="3:9" s="85" customFormat="1" ht="28.5" customHeight="1" x14ac:dyDescent="0.2">
      <c r="C23" s="21" t="s">
        <v>4</v>
      </c>
      <c r="D23" s="47" t="s">
        <v>10</v>
      </c>
      <c r="E23" s="22" t="s">
        <v>74</v>
      </c>
      <c r="F23" s="80">
        <v>12000</v>
      </c>
      <c r="G23" s="80">
        <v>12000</v>
      </c>
      <c r="H23" s="81">
        <v>12000</v>
      </c>
      <c r="I23" s="46">
        <f>+(IF(ISNUMBER(F23),F23,0)+IF(ISNUMBER(G23),G23,0)+IF(ISNUMBER(H23),H23,0))/3</f>
        <v>12000</v>
      </c>
    </row>
    <row r="24" spans="3:9" s="85" customFormat="1" ht="20.100000000000001" customHeight="1" x14ac:dyDescent="0.2">
      <c r="C24" s="21" t="s">
        <v>2</v>
      </c>
      <c r="D24" s="47" t="s">
        <v>11</v>
      </c>
      <c r="E24" s="43" t="s">
        <v>75</v>
      </c>
      <c r="F24" s="80">
        <v>2000</v>
      </c>
      <c r="G24" s="80">
        <v>2000</v>
      </c>
      <c r="H24" s="81">
        <v>2000</v>
      </c>
      <c r="I24" s="46">
        <f>+(IF(ISNUMBER(F24),F24,0)+IF(ISNUMBER(G24),G24,0)+IF(ISNUMBER(H24),H24,0))/3</f>
        <v>2000</v>
      </c>
    </row>
    <row r="25" spans="3:9" s="85" customFormat="1" ht="28.5" customHeight="1" x14ac:dyDescent="0.2">
      <c r="C25" s="21" t="s">
        <v>2</v>
      </c>
      <c r="D25" s="55" t="s">
        <v>14</v>
      </c>
      <c r="E25" s="56" t="s">
        <v>76</v>
      </c>
      <c r="F25" s="77">
        <v>40000</v>
      </c>
      <c r="G25" s="77">
        <v>40000</v>
      </c>
      <c r="H25" s="78">
        <v>40000</v>
      </c>
      <c r="I25" s="46">
        <f>+(IF(ISNUMBER(F25),F25,0)+IF(ISNUMBER(G25),G25,0)+IF(ISNUMBER(H25),H25,0))/3</f>
        <v>40000</v>
      </c>
    </row>
    <row r="26" spans="3:9" s="85" customFormat="1" ht="28.5" customHeight="1" thickBot="1" x14ac:dyDescent="0.25">
      <c r="C26" s="21" t="s">
        <v>4</v>
      </c>
      <c r="D26" s="57" t="s">
        <v>15</v>
      </c>
      <c r="E26" s="22" t="s">
        <v>77</v>
      </c>
      <c r="F26" s="80">
        <v>2000</v>
      </c>
      <c r="G26" s="80">
        <v>2000</v>
      </c>
      <c r="H26" s="81">
        <v>2000</v>
      </c>
      <c r="I26" s="46">
        <f>+(IF(ISNUMBER(F26),F26,0)+IF(ISNUMBER(G26),G26,0)+IF(ISNUMBER(H26),H26,0))/3</f>
        <v>2000</v>
      </c>
    </row>
    <row r="27" spans="3:9" s="85" customFormat="1" ht="20.100000000000001" customHeight="1" thickBot="1" x14ac:dyDescent="0.25">
      <c r="C27" s="53" t="s">
        <v>12</v>
      </c>
      <c r="D27" s="54" t="s">
        <v>38</v>
      </c>
      <c r="E27" s="58"/>
      <c r="F27" s="60">
        <f>F23-F24-F25+F26</f>
        <v>-28000</v>
      </c>
      <c r="G27" s="60">
        <f>G23-G24-G25+G26</f>
        <v>-28000</v>
      </c>
      <c r="H27" s="61">
        <f>H23-H24-H25+H26</f>
        <v>-28000</v>
      </c>
      <c r="I27" s="62">
        <f>I23-I24-I25+I26</f>
        <v>-28000</v>
      </c>
    </row>
    <row r="28" spans="3:9" s="85" customFormat="1" ht="16.5" thickBot="1" x14ac:dyDescent="0.25">
      <c r="C28" s="23" t="s">
        <v>12</v>
      </c>
      <c r="D28" s="24" t="s">
        <v>17</v>
      </c>
      <c r="E28" s="25"/>
      <c r="F28" s="64">
        <f>F22+F27</f>
        <v>7000</v>
      </c>
      <c r="G28" s="64">
        <f>G22+G27</f>
        <v>0</v>
      </c>
      <c r="H28" s="65">
        <f>H22+H27</f>
        <v>12000</v>
      </c>
      <c r="I28" s="66">
        <f>I22+I27</f>
        <v>6333.3333333333358</v>
      </c>
    </row>
    <row r="29" spans="3:9" hidden="1" x14ac:dyDescent="0.2"/>
    <row r="30" spans="3:9" ht="18.75" customHeight="1" x14ac:dyDescent="0.2">
      <c r="D30" s="18" t="s">
        <v>66</v>
      </c>
    </row>
    <row r="31" spans="3:9" ht="15" customHeight="1" x14ac:dyDescent="0.2">
      <c r="D31" s="5" t="s">
        <v>86</v>
      </c>
    </row>
  </sheetData>
  <sheetProtection algorithmName="SHA-512" hashValue="CaIO1tn9sjF32HYlsvSPQhW5s3KfPCw1J+gx+qhbE7LsGgC5NMInELD/D/sgkoKE2Fn1duxUH8bVxoxxyJcheQ==" saltValue="BUNR/zuP6zTemwUN40CHlA==" spinCount="100000" sheet="1" objects="1" scenarios="1" selectLockedCells="1"/>
  <mergeCells count="9">
    <mergeCell ref="I13:I14"/>
    <mergeCell ref="E10:I10"/>
    <mergeCell ref="D8:I8"/>
    <mergeCell ref="D2:I2"/>
    <mergeCell ref="D3:I3"/>
    <mergeCell ref="D4:I4"/>
    <mergeCell ref="D5:I5"/>
    <mergeCell ref="D13:D14"/>
    <mergeCell ref="E13:E14"/>
  </mergeCells>
  <phoneticPr fontId="1" type="noConversion"/>
  <hyperlinks>
    <hyperlink ref="D31" r:id="rId1"/>
  </hyperlinks>
  <pageMargins left="1.1811023622047245" right="0.78740157480314965" top="0.8" bottom="0.69" header="0.51181102362204722" footer="0.51181102362204722"/>
  <pageSetup paperSize="9" scale="71" orientation="landscape" blackAndWhite="1"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I31"/>
  <sheetViews>
    <sheetView showGridLines="0" showZeros="0" topLeftCell="A10" workbookViewId="0">
      <selection activeCell="A10" sqref="A1:XFD1048576"/>
    </sheetView>
  </sheetViews>
  <sheetFormatPr baseColWidth="10" defaultRowHeight="12.75" x14ac:dyDescent="0.2"/>
  <cols>
    <col min="1" max="1" width="1.7109375" style="19" customWidth="1"/>
    <col min="2" max="2" width="1.140625" style="19" customWidth="1"/>
    <col min="3" max="3" width="1.7109375" style="19" customWidth="1"/>
    <col min="4" max="4" width="63.42578125" style="19" customWidth="1"/>
    <col min="5" max="5" width="20.7109375" style="19" customWidth="1"/>
    <col min="6" max="9" width="15.5703125" style="19" customWidth="1"/>
    <col min="10" max="16384" width="11.42578125" style="19"/>
  </cols>
  <sheetData>
    <row r="1" spans="3:9" ht="18" x14ac:dyDescent="0.25">
      <c r="C1" s="28" t="s">
        <v>56</v>
      </c>
    </row>
    <row r="2" spans="3:9" ht="40.5" customHeight="1" x14ac:dyDescent="0.25">
      <c r="C2" s="28"/>
      <c r="D2" s="143" t="s">
        <v>60</v>
      </c>
      <c r="E2" s="143"/>
      <c r="F2" s="143"/>
      <c r="G2" s="143"/>
      <c r="H2" s="143"/>
      <c r="I2" s="143"/>
    </row>
    <row r="3" spans="3:9" ht="27" customHeight="1" x14ac:dyDescent="0.25">
      <c r="C3" s="28"/>
      <c r="D3" s="143" t="s">
        <v>43</v>
      </c>
      <c r="E3" s="143"/>
      <c r="F3" s="143"/>
      <c r="G3" s="143"/>
      <c r="H3" s="143"/>
      <c r="I3" s="143"/>
    </row>
    <row r="4" spans="3:9" ht="46.5" customHeight="1" x14ac:dyDescent="0.25">
      <c r="C4" s="28"/>
      <c r="D4" s="144" t="s">
        <v>55</v>
      </c>
      <c r="E4" s="143"/>
      <c r="F4" s="143"/>
      <c r="G4" s="143"/>
      <c r="H4" s="143"/>
      <c r="I4" s="143"/>
    </row>
    <row r="5" spans="3:9" ht="212.25" customHeight="1" x14ac:dyDescent="0.25">
      <c r="C5" s="28"/>
      <c r="D5" s="101"/>
      <c r="E5" s="95"/>
      <c r="F5" s="95"/>
      <c r="G5" s="95"/>
      <c r="H5" s="95"/>
      <c r="I5" s="95"/>
    </row>
    <row r="6" spans="3:9" ht="42" customHeight="1" x14ac:dyDescent="0.2">
      <c r="D6" s="143" t="s">
        <v>57</v>
      </c>
      <c r="E6" s="143"/>
      <c r="F6" s="143"/>
      <c r="G6" s="143"/>
      <c r="H6" s="143"/>
      <c r="I6" s="143"/>
    </row>
    <row r="7" spans="3:9" ht="9.75" customHeight="1" x14ac:dyDescent="0.2">
      <c r="D7" s="95"/>
      <c r="E7" s="95"/>
      <c r="F7" s="95"/>
      <c r="G7" s="95"/>
      <c r="H7" s="95"/>
      <c r="I7" s="95"/>
    </row>
    <row r="8" spans="3:9" x14ac:dyDescent="0.2">
      <c r="C8" s="96" t="s">
        <v>39</v>
      </c>
    </row>
    <row r="9" spans="3:9" ht="94.5" customHeight="1" x14ac:dyDescent="0.2">
      <c r="D9" s="145" t="s">
        <v>79</v>
      </c>
      <c r="E9" s="145"/>
      <c r="F9" s="145"/>
      <c r="G9" s="145"/>
      <c r="H9" s="145"/>
      <c r="I9" s="145"/>
    </row>
    <row r="10" spans="3:9" ht="9.75" customHeight="1" x14ac:dyDescent="0.2"/>
    <row r="11" spans="3:9" ht="24" customHeight="1" x14ac:dyDescent="0.25">
      <c r="C11" s="29"/>
      <c r="D11" s="20" t="s">
        <v>40</v>
      </c>
      <c r="E11" s="130" t="s">
        <v>34</v>
      </c>
      <c r="F11" s="130"/>
      <c r="G11" s="130"/>
      <c r="H11" s="130"/>
      <c r="I11" s="130"/>
    </row>
    <row r="12" spans="3:9" ht="13.5" thickBot="1" x14ac:dyDescent="0.25"/>
    <row r="13" spans="3:9" ht="26.25" customHeight="1" thickBot="1" x14ac:dyDescent="0.25">
      <c r="C13" s="35"/>
      <c r="D13" s="124" t="s">
        <v>16</v>
      </c>
      <c r="E13" s="104" t="s">
        <v>83</v>
      </c>
      <c r="F13" s="87" t="s">
        <v>1</v>
      </c>
      <c r="G13" s="88"/>
      <c r="H13" s="88"/>
      <c r="I13" s="106" t="s">
        <v>33</v>
      </c>
    </row>
    <row r="14" spans="3:9" ht="31.5" customHeight="1" thickBot="1" x14ac:dyDescent="0.25">
      <c r="C14" s="93"/>
      <c r="D14" s="125"/>
      <c r="E14" s="105"/>
      <c r="F14" s="74" t="s">
        <v>82</v>
      </c>
      <c r="G14" s="75" t="s">
        <v>84</v>
      </c>
      <c r="H14" s="76" t="s">
        <v>85</v>
      </c>
      <c r="I14" s="126"/>
    </row>
    <row r="15" spans="3:9" ht="20.100000000000001" customHeight="1" x14ac:dyDescent="0.2">
      <c r="C15" s="35"/>
      <c r="D15" s="36" t="s">
        <v>37</v>
      </c>
      <c r="E15" s="37" t="s">
        <v>67</v>
      </c>
      <c r="F15" s="102">
        <v>25000</v>
      </c>
      <c r="G15" s="77">
        <v>28000</v>
      </c>
      <c r="H15" s="78">
        <v>40000</v>
      </c>
      <c r="I15" s="40">
        <f t="shared" ref="I15:I21" si="0">+(IF(ISNUMBER(F15),F15,0)+IF(ISNUMBER(G15),G15,0)+IF(ISNUMBER(H15),H15,0))/3</f>
        <v>31000</v>
      </c>
    </row>
    <row r="16" spans="3:9" ht="20.100000000000001" customHeight="1" x14ac:dyDescent="0.2">
      <c r="C16" s="41" t="s">
        <v>2</v>
      </c>
      <c r="D16" s="42" t="s">
        <v>3</v>
      </c>
      <c r="E16" s="43" t="s">
        <v>68</v>
      </c>
      <c r="F16" s="80">
        <v>0</v>
      </c>
      <c r="G16" s="80">
        <v>0</v>
      </c>
      <c r="H16" s="81"/>
      <c r="I16" s="46">
        <f t="shared" si="0"/>
        <v>0</v>
      </c>
    </row>
    <row r="17" spans="3:9" ht="20.100000000000001" customHeight="1" x14ac:dyDescent="0.2">
      <c r="C17" s="41" t="s">
        <v>4</v>
      </c>
      <c r="D17" s="42" t="s">
        <v>5</v>
      </c>
      <c r="E17" s="43" t="s">
        <v>69</v>
      </c>
      <c r="F17" s="97">
        <v>10000</v>
      </c>
      <c r="G17" s="80">
        <v>0</v>
      </c>
      <c r="H17" s="81">
        <v>0</v>
      </c>
      <c r="I17" s="46">
        <f t="shared" si="0"/>
        <v>3333.3333333333335</v>
      </c>
    </row>
    <row r="18" spans="3:9" ht="20.100000000000001" customHeight="1" x14ac:dyDescent="0.2">
      <c r="C18" s="41" t="s">
        <v>2</v>
      </c>
      <c r="D18" s="42" t="s">
        <v>6</v>
      </c>
      <c r="E18" s="43" t="s">
        <v>70</v>
      </c>
      <c r="F18" s="80">
        <v>0</v>
      </c>
      <c r="G18" s="80">
        <v>0</v>
      </c>
      <c r="H18" s="81"/>
      <c r="I18" s="46">
        <f t="shared" si="0"/>
        <v>0</v>
      </c>
    </row>
    <row r="19" spans="3:9" ht="20.100000000000001" customHeight="1" x14ac:dyDescent="0.2">
      <c r="C19" s="21" t="s">
        <v>2</v>
      </c>
      <c r="D19" s="47" t="s">
        <v>7</v>
      </c>
      <c r="E19" s="43" t="s">
        <v>71</v>
      </c>
      <c r="F19" s="80"/>
      <c r="G19" s="80"/>
      <c r="H19" s="81"/>
      <c r="I19" s="46">
        <f t="shared" si="0"/>
        <v>0</v>
      </c>
    </row>
    <row r="20" spans="3:9" ht="20.100000000000001" customHeight="1" x14ac:dyDescent="0.2">
      <c r="C20" s="21" t="s">
        <v>4</v>
      </c>
      <c r="D20" s="47" t="s">
        <v>8</v>
      </c>
      <c r="E20" s="43" t="s">
        <v>72</v>
      </c>
      <c r="F20" s="80"/>
      <c r="G20" s="80"/>
      <c r="H20" s="81"/>
      <c r="I20" s="46">
        <f t="shared" si="0"/>
        <v>0</v>
      </c>
    </row>
    <row r="21" spans="3:9" ht="20.100000000000001" customHeight="1" thickBot="1" x14ac:dyDescent="0.25">
      <c r="C21" s="21" t="s">
        <v>2</v>
      </c>
      <c r="D21" s="48" t="s">
        <v>9</v>
      </c>
      <c r="E21" s="49" t="s">
        <v>73</v>
      </c>
      <c r="F21" s="83"/>
      <c r="G21" s="83"/>
      <c r="H21" s="84"/>
      <c r="I21" s="52">
        <f t="shared" si="0"/>
        <v>0</v>
      </c>
    </row>
    <row r="22" spans="3:9" ht="20.100000000000001" customHeight="1" thickBot="1" x14ac:dyDescent="0.25">
      <c r="C22" s="53" t="s">
        <v>12</v>
      </c>
      <c r="D22" s="54" t="s">
        <v>46</v>
      </c>
      <c r="E22" s="86"/>
      <c r="F22" s="60">
        <f>+F15-F16+F17-F18-F19+F20-F21</f>
        <v>35000</v>
      </c>
      <c r="G22" s="60">
        <f>+G15-G16+G17-G18-G19+G20-G21</f>
        <v>28000</v>
      </c>
      <c r="H22" s="60">
        <f>+H15-H16+H17-H18-H19+H20-H21</f>
        <v>40000</v>
      </c>
      <c r="I22" s="60">
        <f>+I15-I16+I17-I18-I19+I20-I21</f>
        <v>34333.333333333336</v>
      </c>
    </row>
    <row r="23" spans="3:9" ht="28.5" customHeight="1" x14ac:dyDescent="0.2">
      <c r="C23" s="21" t="s">
        <v>4</v>
      </c>
      <c r="D23" s="47" t="s">
        <v>10</v>
      </c>
      <c r="E23" s="22" t="s">
        <v>74</v>
      </c>
      <c r="F23" s="80">
        <v>12000</v>
      </c>
      <c r="G23" s="80">
        <v>12000</v>
      </c>
      <c r="H23" s="81">
        <v>12000</v>
      </c>
      <c r="I23" s="46">
        <f>+(IF(ISNUMBER(F23),F23,0)+IF(ISNUMBER(G23),G23,0)+IF(ISNUMBER(H23),H23,0))/3</f>
        <v>12000</v>
      </c>
    </row>
    <row r="24" spans="3:9" ht="20.100000000000001" customHeight="1" x14ac:dyDescent="0.2">
      <c r="C24" s="21" t="s">
        <v>2</v>
      </c>
      <c r="D24" s="47" t="s">
        <v>11</v>
      </c>
      <c r="E24" s="43" t="s">
        <v>75</v>
      </c>
      <c r="F24" s="80">
        <v>2000</v>
      </c>
      <c r="G24" s="80">
        <v>2000</v>
      </c>
      <c r="H24" s="81">
        <v>2000</v>
      </c>
      <c r="I24" s="46">
        <f>+(IF(ISNUMBER(F24),F24,0)+IF(ISNUMBER(G24),G24,0)+IF(ISNUMBER(H24),H24,0))/3</f>
        <v>2000</v>
      </c>
    </row>
    <row r="25" spans="3:9" ht="28.5" customHeight="1" x14ac:dyDescent="0.2">
      <c r="C25" s="21" t="s">
        <v>2</v>
      </c>
      <c r="D25" s="55" t="s">
        <v>14</v>
      </c>
      <c r="E25" s="56" t="s">
        <v>76</v>
      </c>
      <c r="F25" s="77">
        <v>40000</v>
      </c>
      <c r="G25" s="77">
        <v>40000</v>
      </c>
      <c r="H25" s="78">
        <v>40000</v>
      </c>
      <c r="I25" s="46">
        <f>+(IF(ISNUMBER(F25),F25,0)+IF(ISNUMBER(G25),G25,0)+IF(ISNUMBER(H25),H25,0))/3</f>
        <v>40000</v>
      </c>
    </row>
    <row r="26" spans="3:9" ht="20.100000000000001" customHeight="1" thickBot="1" x14ac:dyDescent="0.25">
      <c r="C26" s="21" t="s">
        <v>4</v>
      </c>
      <c r="D26" s="57" t="s">
        <v>15</v>
      </c>
      <c r="E26" s="22" t="s">
        <v>77</v>
      </c>
      <c r="F26" s="80">
        <v>2000</v>
      </c>
      <c r="G26" s="80">
        <v>2000</v>
      </c>
      <c r="H26" s="81">
        <v>2000</v>
      </c>
      <c r="I26" s="46">
        <f>+(IF(ISNUMBER(F26),F26,0)+IF(ISNUMBER(G26),G26,0)+IF(ISNUMBER(H26),H26,0))/3</f>
        <v>2000</v>
      </c>
    </row>
    <row r="27" spans="3:9" ht="20.100000000000001" customHeight="1" thickBot="1" x14ac:dyDescent="0.25">
      <c r="C27" s="53" t="s">
        <v>12</v>
      </c>
      <c r="D27" s="54" t="s">
        <v>38</v>
      </c>
      <c r="E27" s="58"/>
      <c r="F27" s="60">
        <f>F23-F24-F25+F26</f>
        <v>-28000</v>
      </c>
      <c r="G27" s="60">
        <f>G23-G24-G25+G26</f>
        <v>-28000</v>
      </c>
      <c r="H27" s="61">
        <f>H23-H24-H25+H26</f>
        <v>-28000</v>
      </c>
      <c r="I27" s="62">
        <f>I23-I24-I25+I26</f>
        <v>-28000</v>
      </c>
    </row>
    <row r="28" spans="3:9" ht="16.5" thickBot="1" x14ac:dyDescent="0.25">
      <c r="C28" s="23" t="s">
        <v>12</v>
      </c>
      <c r="D28" s="24" t="s">
        <v>17</v>
      </c>
      <c r="E28" s="25"/>
      <c r="F28" s="64">
        <f>F22+F27</f>
        <v>7000</v>
      </c>
      <c r="G28" s="64">
        <f>G22+G27</f>
        <v>0</v>
      </c>
      <c r="H28" s="65">
        <f>H22+H27</f>
        <v>12000</v>
      </c>
      <c r="I28" s="66">
        <f>I22+I27</f>
        <v>6333.3333333333358</v>
      </c>
    </row>
    <row r="29" spans="3:9" hidden="1" x14ac:dyDescent="0.2"/>
    <row r="30" spans="3:9" ht="18.75" customHeight="1" x14ac:dyDescent="0.2">
      <c r="D30" s="18" t="s">
        <v>66</v>
      </c>
    </row>
    <row r="31" spans="3:9" ht="18" customHeight="1" x14ac:dyDescent="0.2">
      <c r="D31" s="5" t="s">
        <v>86</v>
      </c>
    </row>
  </sheetData>
  <sheetProtection algorithmName="SHA-512" hashValue="Z+RWtjJ+BxriLTHBg3hnlstZ6Lp6cuI54m2LQp/BFztyC3HSq/2nxacjNVffA51dWf2yu771aHTVUoRv5bblUg==" saltValue="U2eyat+yVauTcw2tkAgXfQ==" spinCount="100000" sheet="1" objects="1" scenarios="1" selectLockedCells="1"/>
  <mergeCells count="9">
    <mergeCell ref="I13:I14"/>
    <mergeCell ref="E11:I11"/>
    <mergeCell ref="D9:I9"/>
    <mergeCell ref="D2:I2"/>
    <mergeCell ref="D4:I4"/>
    <mergeCell ref="D6:I6"/>
    <mergeCell ref="D3:I3"/>
    <mergeCell ref="D13:D14"/>
    <mergeCell ref="E13:E14"/>
  </mergeCells>
  <phoneticPr fontId="1" type="noConversion"/>
  <hyperlinks>
    <hyperlink ref="D31" r:id="rId1"/>
  </hyperlinks>
  <pageMargins left="0.78" right="0.27" top="0.8" bottom="0.41" header="0.51181102362204722" footer="0.21"/>
  <pageSetup paperSize="9" scale="67" orientation="portrait" blackAndWhite="1"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I30"/>
  <sheetViews>
    <sheetView showGridLines="0" showZeros="0" workbookViewId="0">
      <selection activeCell="A13" sqref="A1:XFD1048576"/>
    </sheetView>
  </sheetViews>
  <sheetFormatPr baseColWidth="10" defaultRowHeight="12.75" x14ac:dyDescent="0.2"/>
  <cols>
    <col min="1" max="1" width="1.7109375" style="19" customWidth="1"/>
    <col min="2" max="2" width="1.140625" style="19" customWidth="1"/>
    <col min="3" max="3" width="1.7109375" style="19" customWidth="1"/>
    <col min="4" max="4" width="63.42578125" style="19" customWidth="1"/>
    <col min="5" max="5" width="20.7109375" style="19" customWidth="1"/>
    <col min="6" max="9" width="15.5703125" style="19" customWidth="1"/>
    <col min="10" max="16384" width="11.42578125" style="19"/>
  </cols>
  <sheetData>
    <row r="1" spans="3:9" ht="18" x14ac:dyDescent="0.25">
      <c r="C1" s="28" t="s">
        <v>58</v>
      </c>
    </row>
    <row r="2" spans="3:9" ht="42" customHeight="1" x14ac:dyDescent="0.25">
      <c r="C2" s="28"/>
      <c r="D2" s="143" t="s">
        <v>61</v>
      </c>
      <c r="E2" s="143"/>
      <c r="F2" s="143"/>
      <c r="G2" s="143"/>
      <c r="H2" s="143"/>
      <c r="I2" s="143"/>
    </row>
    <row r="3" spans="3:9" ht="27" customHeight="1" x14ac:dyDescent="0.25">
      <c r="C3" s="28"/>
      <c r="D3" s="143" t="s">
        <v>43</v>
      </c>
      <c r="E3" s="143"/>
      <c r="F3" s="143"/>
      <c r="G3" s="143"/>
      <c r="H3" s="143"/>
      <c r="I3" s="143"/>
    </row>
    <row r="4" spans="3:9" ht="46.5" customHeight="1" x14ac:dyDescent="0.25">
      <c r="C4" s="28"/>
      <c r="D4" s="144" t="s">
        <v>59</v>
      </c>
      <c r="E4" s="143"/>
      <c r="F4" s="143"/>
      <c r="G4" s="143"/>
      <c r="H4" s="143"/>
      <c r="I4" s="143"/>
    </row>
    <row r="5" spans="3:9" ht="62.25" customHeight="1" x14ac:dyDescent="0.2">
      <c r="D5" s="143" t="s">
        <v>62</v>
      </c>
      <c r="E5" s="143"/>
      <c r="F5" s="143"/>
      <c r="G5" s="143"/>
      <c r="H5" s="143"/>
      <c r="I5" s="143"/>
    </row>
    <row r="6" spans="3:9" ht="9.75" customHeight="1" x14ac:dyDescent="0.2">
      <c r="D6" s="95"/>
      <c r="E6" s="95"/>
      <c r="F6" s="95"/>
      <c r="G6" s="95"/>
      <c r="H6" s="95"/>
      <c r="I6" s="95"/>
    </row>
    <row r="7" spans="3:9" x14ac:dyDescent="0.2">
      <c r="C7" s="96" t="s">
        <v>39</v>
      </c>
    </row>
    <row r="8" spans="3:9" ht="105.75" customHeight="1" x14ac:dyDescent="0.2">
      <c r="D8" s="145" t="s">
        <v>81</v>
      </c>
      <c r="E8" s="145"/>
      <c r="F8" s="145"/>
      <c r="G8" s="145"/>
      <c r="H8" s="145"/>
      <c r="I8" s="145"/>
    </row>
    <row r="9" spans="3:9" ht="9.75" customHeight="1" x14ac:dyDescent="0.2"/>
    <row r="10" spans="3:9" ht="24" customHeight="1" x14ac:dyDescent="0.25">
      <c r="C10" s="29"/>
      <c r="D10" s="20" t="s">
        <v>40</v>
      </c>
      <c r="E10" s="130" t="s">
        <v>34</v>
      </c>
      <c r="F10" s="130"/>
      <c r="G10" s="130"/>
      <c r="H10" s="130"/>
      <c r="I10" s="130"/>
    </row>
    <row r="11" spans="3:9" ht="13.5" thickBot="1" x14ac:dyDescent="0.25"/>
    <row r="12" spans="3:9" ht="26.25" customHeight="1" thickBot="1" x14ac:dyDescent="0.25">
      <c r="C12" s="35"/>
      <c r="D12" s="124" t="s">
        <v>16</v>
      </c>
      <c r="E12" s="104" t="s">
        <v>83</v>
      </c>
      <c r="F12" s="87" t="s">
        <v>1</v>
      </c>
      <c r="G12" s="88"/>
      <c r="H12" s="88"/>
      <c r="I12" s="106" t="s">
        <v>33</v>
      </c>
    </row>
    <row r="13" spans="3:9" ht="27.75" customHeight="1" thickBot="1" x14ac:dyDescent="0.25">
      <c r="C13" s="93"/>
      <c r="D13" s="125"/>
      <c r="E13" s="105"/>
      <c r="F13" s="74" t="s">
        <v>82</v>
      </c>
      <c r="G13" s="75" t="s">
        <v>84</v>
      </c>
      <c r="H13" s="76" t="s">
        <v>85</v>
      </c>
      <c r="I13" s="126"/>
    </row>
    <row r="14" spans="3:9" ht="20.100000000000001" customHeight="1" x14ac:dyDescent="0.2">
      <c r="C14" s="35"/>
      <c r="D14" s="36" t="s">
        <v>37</v>
      </c>
      <c r="E14" s="37" t="s">
        <v>67</v>
      </c>
      <c r="F14" s="102">
        <v>17000</v>
      </c>
      <c r="G14" s="102">
        <v>30000</v>
      </c>
      <c r="H14" s="103">
        <v>42000</v>
      </c>
      <c r="I14" s="40">
        <f t="shared" ref="I14:I20" si="0">+(IF(ISNUMBER(F14),F14,0)+IF(ISNUMBER(G14),G14,0)+IF(ISNUMBER(H14),H14,0))/3</f>
        <v>29666.666666666668</v>
      </c>
    </row>
    <row r="15" spans="3:9" ht="20.100000000000001" customHeight="1" x14ac:dyDescent="0.2">
      <c r="C15" s="41" t="s">
        <v>2</v>
      </c>
      <c r="D15" s="42" t="s">
        <v>3</v>
      </c>
      <c r="E15" s="43" t="s">
        <v>68</v>
      </c>
      <c r="F15" s="97">
        <v>2000</v>
      </c>
      <c r="G15" s="97">
        <v>2000</v>
      </c>
      <c r="H15" s="98">
        <v>2000</v>
      </c>
      <c r="I15" s="46">
        <f t="shared" si="0"/>
        <v>2000</v>
      </c>
    </row>
    <row r="16" spans="3:9" ht="20.100000000000001" customHeight="1" x14ac:dyDescent="0.2">
      <c r="C16" s="41" t="s">
        <v>4</v>
      </c>
      <c r="D16" s="42" t="s">
        <v>5</v>
      </c>
      <c r="E16" s="43" t="s">
        <v>69</v>
      </c>
      <c r="F16" s="97">
        <v>20000</v>
      </c>
      <c r="G16" s="80">
        <v>0</v>
      </c>
      <c r="H16" s="81">
        <v>0</v>
      </c>
      <c r="I16" s="46">
        <f t="shared" si="0"/>
        <v>6666.666666666667</v>
      </c>
    </row>
    <row r="17" spans="3:9" ht="20.100000000000001" customHeight="1" x14ac:dyDescent="0.2">
      <c r="C17" s="41" t="s">
        <v>2</v>
      </c>
      <c r="D17" s="42" t="s">
        <v>6</v>
      </c>
      <c r="E17" s="43" t="s">
        <v>70</v>
      </c>
      <c r="F17" s="80">
        <v>0</v>
      </c>
      <c r="G17" s="80">
        <v>0</v>
      </c>
      <c r="H17" s="81">
        <v>0</v>
      </c>
      <c r="I17" s="46">
        <f t="shared" si="0"/>
        <v>0</v>
      </c>
    </row>
    <row r="18" spans="3:9" ht="20.100000000000001" customHeight="1" x14ac:dyDescent="0.2">
      <c r="C18" s="21" t="s">
        <v>2</v>
      </c>
      <c r="D18" s="47" t="s">
        <v>7</v>
      </c>
      <c r="E18" s="43" t="s">
        <v>71</v>
      </c>
      <c r="F18" s="80"/>
      <c r="G18" s="80"/>
      <c r="H18" s="81"/>
      <c r="I18" s="46">
        <f t="shared" si="0"/>
        <v>0</v>
      </c>
    </row>
    <row r="19" spans="3:9" ht="20.100000000000001" customHeight="1" x14ac:dyDescent="0.2">
      <c r="C19" s="21" t="s">
        <v>4</v>
      </c>
      <c r="D19" s="47" t="s">
        <v>8</v>
      </c>
      <c r="E19" s="43" t="s">
        <v>72</v>
      </c>
      <c r="F19" s="80"/>
      <c r="G19" s="80"/>
      <c r="H19" s="81"/>
      <c r="I19" s="46">
        <f t="shared" si="0"/>
        <v>0</v>
      </c>
    </row>
    <row r="20" spans="3:9" ht="20.100000000000001" customHeight="1" thickBot="1" x14ac:dyDescent="0.25">
      <c r="C20" s="21" t="s">
        <v>2</v>
      </c>
      <c r="D20" s="48" t="s">
        <v>9</v>
      </c>
      <c r="E20" s="49" t="s">
        <v>73</v>
      </c>
      <c r="F20" s="83"/>
      <c r="G20" s="83"/>
      <c r="H20" s="84"/>
      <c r="I20" s="52">
        <f t="shared" si="0"/>
        <v>0</v>
      </c>
    </row>
    <row r="21" spans="3:9" ht="20.100000000000001" customHeight="1" thickBot="1" x14ac:dyDescent="0.25">
      <c r="C21" s="53" t="s">
        <v>12</v>
      </c>
      <c r="D21" s="54" t="s">
        <v>46</v>
      </c>
      <c r="E21" s="69"/>
      <c r="F21" s="60">
        <f>+F14-F15+F16-F17-F18+F19-F20</f>
        <v>35000</v>
      </c>
      <c r="G21" s="60">
        <f>+G14-G15+G16-G17-G18+G19-G20</f>
        <v>28000</v>
      </c>
      <c r="H21" s="60">
        <f>+H14-H15+H16-H17-H18+H19-H20</f>
        <v>40000</v>
      </c>
      <c r="I21" s="60">
        <f>+I14-I15+I16-I17-I18+I19-I20</f>
        <v>34333.333333333336</v>
      </c>
    </row>
    <row r="22" spans="3:9" ht="26.25" customHeight="1" x14ac:dyDescent="0.2">
      <c r="C22" s="21" t="s">
        <v>4</v>
      </c>
      <c r="D22" s="47" t="s">
        <v>10</v>
      </c>
      <c r="E22" s="22" t="s">
        <v>74</v>
      </c>
      <c r="F22" s="80">
        <v>12000</v>
      </c>
      <c r="G22" s="80">
        <v>12000</v>
      </c>
      <c r="H22" s="81">
        <v>12000</v>
      </c>
      <c r="I22" s="46">
        <f>+(IF(ISNUMBER(F22),F22,0)+IF(ISNUMBER(G22),G22,0)+IF(ISNUMBER(H22),H22,0))/3</f>
        <v>12000</v>
      </c>
    </row>
    <row r="23" spans="3:9" ht="20.100000000000001" customHeight="1" x14ac:dyDescent="0.2">
      <c r="C23" s="21" t="s">
        <v>2</v>
      </c>
      <c r="D23" s="47" t="s">
        <v>11</v>
      </c>
      <c r="E23" s="43" t="s">
        <v>75</v>
      </c>
      <c r="F23" s="80">
        <v>2000</v>
      </c>
      <c r="G23" s="80">
        <v>2000</v>
      </c>
      <c r="H23" s="81">
        <v>2000</v>
      </c>
      <c r="I23" s="46">
        <f>+(IF(ISNUMBER(F23),F23,0)+IF(ISNUMBER(G23),G23,0)+IF(ISNUMBER(H23),H23,0))/3</f>
        <v>2000</v>
      </c>
    </row>
    <row r="24" spans="3:9" ht="26.25" customHeight="1" x14ac:dyDescent="0.2">
      <c r="C24" s="21" t="s">
        <v>2</v>
      </c>
      <c r="D24" s="55" t="s">
        <v>14</v>
      </c>
      <c r="E24" s="56" t="s">
        <v>76</v>
      </c>
      <c r="F24" s="77">
        <v>40000</v>
      </c>
      <c r="G24" s="77">
        <v>40000</v>
      </c>
      <c r="H24" s="78">
        <v>40000</v>
      </c>
      <c r="I24" s="46">
        <f>+(IF(ISNUMBER(F24),F24,0)+IF(ISNUMBER(G24),G24,0)+IF(ISNUMBER(H24),H24,0))/3</f>
        <v>40000</v>
      </c>
    </row>
    <row r="25" spans="3:9" ht="20.100000000000001" customHeight="1" thickBot="1" x14ac:dyDescent="0.25">
      <c r="C25" s="21" t="s">
        <v>4</v>
      </c>
      <c r="D25" s="57" t="s">
        <v>15</v>
      </c>
      <c r="E25" s="22" t="s">
        <v>77</v>
      </c>
      <c r="F25" s="80">
        <v>2000</v>
      </c>
      <c r="G25" s="80">
        <v>2000</v>
      </c>
      <c r="H25" s="81">
        <v>2000</v>
      </c>
      <c r="I25" s="46">
        <f>+(IF(ISNUMBER(F25),F25,0)+IF(ISNUMBER(G25),G25,0)+IF(ISNUMBER(H25),H25,0))/3</f>
        <v>2000</v>
      </c>
    </row>
    <row r="26" spans="3:9" ht="20.100000000000001" customHeight="1" thickBot="1" x14ac:dyDescent="0.25">
      <c r="C26" s="53" t="s">
        <v>12</v>
      </c>
      <c r="D26" s="54" t="s">
        <v>38</v>
      </c>
      <c r="E26" s="58"/>
      <c r="F26" s="60">
        <f>F22-F23-F24+F25</f>
        <v>-28000</v>
      </c>
      <c r="G26" s="60">
        <f>G22-G23-G24+G25</f>
        <v>-28000</v>
      </c>
      <c r="H26" s="61">
        <f>H22-H23-H24+H25</f>
        <v>-28000</v>
      </c>
      <c r="I26" s="62">
        <f>I22-I23-I24+I25</f>
        <v>-28000</v>
      </c>
    </row>
    <row r="27" spans="3:9" ht="16.5" thickBot="1" x14ac:dyDescent="0.25">
      <c r="C27" s="23" t="s">
        <v>12</v>
      </c>
      <c r="D27" s="24" t="s">
        <v>17</v>
      </c>
      <c r="E27" s="25"/>
      <c r="F27" s="64">
        <f>F21+F26</f>
        <v>7000</v>
      </c>
      <c r="G27" s="64">
        <f>G21+G26</f>
        <v>0</v>
      </c>
      <c r="H27" s="65">
        <f>H21+H26</f>
        <v>12000</v>
      </c>
      <c r="I27" s="66">
        <f>I21+I26</f>
        <v>6333.3333333333358</v>
      </c>
    </row>
    <row r="28" spans="3:9" hidden="1" x14ac:dyDescent="0.2"/>
    <row r="29" spans="3:9" ht="18.75" customHeight="1" x14ac:dyDescent="0.2">
      <c r="D29" s="18" t="s">
        <v>66</v>
      </c>
    </row>
    <row r="30" spans="3:9" x14ac:dyDescent="0.2">
      <c r="D30" s="5" t="s">
        <v>86</v>
      </c>
    </row>
  </sheetData>
  <sheetProtection algorithmName="SHA-512" hashValue="DLb5en6V39CvbaCosKCYnuZiY2hp1kXXV2fWdUQuWE59eJQyrA1U5JDF8YP1V3yijmHpu9EjGLV6F1iwZ3OmNg==" saltValue="KzJv89imh8mC3twpACn+/g==" spinCount="100000" sheet="1" objects="1" scenarios="1" selectLockedCells="1" selectUnlockedCells="1"/>
  <mergeCells count="9">
    <mergeCell ref="I12:I13"/>
    <mergeCell ref="E10:I10"/>
    <mergeCell ref="D8:I8"/>
    <mergeCell ref="D2:I2"/>
    <mergeCell ref="D4:I4"/>
    <mergeCell ref="D5:I5"/>
    <mergeCell ref="D3:I3"/>
    <mergeCell ref="D12:D13"/>
    <mergeCell ref="E12:E13"/>
  </mergeCells>
  <phoneticPr fontId="1" type="noConversion"/>
  <hyperlinks>
    <hyperlink ref="D30" r:id="rId1"/>
  </hyperlinks>
  <pageMargins left="0.63" right="0.27" top="0.8" bottom="0.41" header="0.51181102362204722" footer="0.21"/>
  <pageSetup paperSize="9" scale="70" orientation="portrait" blackAndWhite="1" r:id="rId2"/>
  <headerFooter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Bereinigte_Eigenkapitalveränd</vt:lpstr>
      <vt:lpstr>Entnahmen_und_Einlagen</vt:lpstr>
      <vt:lpstr>Beispiel-Bereinigte_EK-Veränd.</vt:lpstr>
      <vt:lpstr>Beispiel_Entnahmen+Einlagen</vt:lpstr>
      <vt:lpstr>Beispiel Investitionszuschüsse</vt:lpstr>
      <vt:lpstr>Beispiel Sonder-AfA</vt:lpstr>
      <vt:lpstr>Beispiel Investitionsabzugsbet.</vt:lpstr>
      <vt:lpstr>'Beispiel_Entnahmen+Einlagen'!Druckbereich</vt:lpstr>
    </vt:vector>
  </TitlesOfParts>
  <Company>SMUL / LfL FB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Bereinigte Eigenkapitalveränderung Modell</dc:title>
  <dc:creator>Mike.Schirrmacher@smul.sachsen.de</dc:creator>
  <cp:lastModifiedBy>Kroll, Angelika - LfULG</cp:lastModifiedBy>
  <cp:lastPrinted>2019-02-12T09:33:59Z</cp:lastPrinted>
  <dcterms:created xsi:type="dcterms:W3CDTF">2011-07-14T06:01:10Z</dcterms:created>
  <dcterms:modified xsi:type="dcterms:W3CDTF">2026-02-05T12:39:47Z</dcterms:modified>
</cp:coreProperties>
</file>